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38640" windowHeight="16440" tabRatio="500"/>
  </bookViews>
  <sheets>
    <sheet name="Titul" sheetId="2" r:id="rId1"/>
    <sheet name="Varianta 2" sheetId="1" r:id="rId2"/>
  </sheets>
  <definedNames>
    <definedName name="_xlnm._FilterDatabase" hidden="1">#REF!</definedName>
    <definedName name="fakt1R">#REF!</definedName>
    <definedName name="_xlnm.Print_Area" localSheetId="1">'Varianta 2'!$B$1:$I$40</definedName>
  </definedName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" i="1"/>
  <c r="G14"/>
  <c r="G13"/>
  <c r="G38"/>
  <c r="G37"/>
  <c r="G32"/>
  <c r="G31"/>
  <c r="G30"/>
  <c r="G29"/>
  <c r="G27"/>
  <c r="G26"/>
  <c r="G25"/>
  <c r="G24"/>
  <c r="G7"/>
  <c r="F28" l="1"/>
  <c r="G28" s="1"/>
  <c r="F33" l="1"/>
  <c r="G33" s="1"/>
  <c r="G12"/>
  <c r="G11"/>
  <c r="G10"/>
  <c r="G9"/>
  <c r="G8"/>
  <c r="G6"/>
  <c r="G16" s="1"/>
  <c r="G17" l="1"/>
  <c r="G18" s="1"/>
  <c r="F34"/>
  <c r="G34" s="1"/>
  <c r="F36" s="1"/>
  <c r="G36" s="1"/>
  <c r="G39" s="1"/>
  <c r="G40" s="1"/>
  <c r="G35" l="1"/>
</calcChain>
</file>

<file path=xl/sharedStrings.xml><?xml version="1.0" encoding="utf-8"?>
<sst xmlns="http://schemas.openxmlformats.org/spreadsheetml/2006/main" count="108" uniqueCount="77">
  <si>
    <t>Stavba : Dom smútku Prešov</t>
  </si>
  <si>
    <t>Objekt : Vstupný priestor a hlavná sála</t>
  </si>
  <si>
    <t>PRIESTOR</t>
  </si>
  <si>
    <t>POPIS</t>
  </si>
  <si>
    <t>PC</t>
  </si>
  <si>
    <t>MJ</t>
  </si>
  <si>
    <t>JC bez DPH</t>
  </si>
  <si>
    <t>CC bez DPH</t>
  </si>
  <si>
    <t>OBRAZOVÁ PRÍLOHA</t>
  </si>
  <si>
    <t>LEGENDA</t>
  </si>
  <si>
    <t>Prechod, Hlavná Sála</t>
  </si>
  <si>
    <t>kus</t>
  </si>
  <si>
    <t>A</t>
  </si>
  <si>
    <t>Žiarovka stmievateľná LED Classic A 100 Filament DIM CRI97 S 9,2 W 1055 lm Frosted E27</t>
  </si>
  <si>
    <t>Ax</t>
  </si>
  <si>
    <t>Prechod</t>
  </si>
  <si>
    <r>
      <rPr>
        <sz val="10"/>
        <rFont val="Arial"/>
        <family val="2"/>
        <charset val="238"/>
      </rPr>
      <t xml:space="preserve">Svietidlo podľa výberu architekta  - Zápustne svietidlo LED 6W, 500mA, 474 lm, </t>
    </r>
    <r>
      <rPr>
        <b/>
        <sz val="10"/>
        <rFont val="Arial"/>
        <family val="2"/>
        <charset val="238"/>
      </rPr>
      <t>3000K</t>
    </r>
    <r>
      <rPr>
        <sz val="10"/>
        <rFont val="Arial"/>
        <family val="2"/>
        <charset val="238"/>
      </rPr>
      <t xml:space="preserve">, Ra90, MacAdam 2, široká optika 53°, L80B20 50.000h, 220-240V/50-60Hz, </t>
    </r>
    <r>
      <rPr>
        <b/>
        <sz val="10"/>
        <rFont val="Arial"/>
        <family val="2"/>
        <charset val="238"/>
      </rPr>
      <t>DALI PUSH STMIEVANIE</t>
    </r>
    <r>
      <rPr>
        <sz val="10"/>
        <rFont val="Arial"/>
        <family val="2"/>
        <charset val="238"/>
      </rPr>
      <t>, IP65, rozmer d43x82 mm, montážny otvor Ø37 mm, 0,46 kg, hliník a UV odolný technopolymer, biele</t>
    </r>
  </si>
  <si>
    <t>B</t>
  </si>
  <si>
    <t>Napájač pre vzdialené umiestnenie 500 mA 30/220-240V DALI PUSH DIMM 0,128 kg</t>
  </si>
  <si>
    <t>Bx</t>
  </si>
  <si>
    <t>Hlavná Sála</t>
  </si>
  <si>
    <r>
      <rPr>
        <sz val="10"/>
        <rFont val="Arial"/>
        <family val="2"/>
        <charset val="238"/>
      </rPr>
      <t xml:space="preserve">Svietidlo podľa výberu architekta  - Zápustne svietidlo LED 18W, 550mA, 2540 lm, </t>
    </r>
    <r>
      <rPr>
        <b/>
        <sz val="10"/>
        <rFont val="Arial"/>
        <family val="2"/>
        <charset val="238"/>
      </rPr>
      <t>3000K</t>
    </r>
    <r>
      <rPr>
        <sz val="10"/>
        <rFont val="Arial"/>
        <family val="2"/>
        <charset val="238"/>
      </rPr>
      <t xml:space="preserve">, Ra90, MacAdam 2, široká optika 53°, L80B20 50.000h, 220-240V/50-60Hz, </t>
    </r>
    <r>
      <rPr>
        <b/>
        <sz val="10"/>
        <rFont val="Arial"/>
        <family val="2"/>
        <charset val="238"/>
      </rPr>
      <t>DALI PUSH STMIEVANIE</t>
    </r>
    <r>
      <rPr>
        <sz val="10"/>
        <rFont val="Arial"/>
        <family val="2"/>
        <charset val="238"/>
      </rPr>
      <t>, IP65, rozmer d115x105 mm, montážny otvor Ø105 mm, 0,46 kg, hliník a UV odolný technopolymer, biele</t>
    </r>
  </si>
  <si>
    <t>C</t>
  </si>
  <si>
    <t>Napájač pre vzdialené umiestnenie 550 mA 30/220-240V DALI PUSH DIMM 0,128 kg</t>
  </si>
  <si>
    <t>Cx</t>
  </si>
  <si>
    <t>Chodby</t>
  </si>
  <si>
    <t>D</t>
  </si>
  <si>
    <t>SÚHRN PRVKOV SPOLU BEZ DPH</t>
  </si>
  <si>
    <t>23% DPH</t>
  </si>
  <si>
    <t>SÚHRN PRVKOV SPOLU S DPH</t>
  </si>
  <si>
    <t>hod</t>
  </si>
  <si>
    <t>Fotodokumentácia lustra a komponentov, príprava číselného plánu</t>
  </si>
  <si>
    <t xml:space="preserve">Označenie jednotlivých komponentov, systematické rozoberanie a uloženie jednotlivých komponentov podľa plánu </t>
  </si>
  <si>
    <t>ks</t>
  </si>
  <si>
    <t xml:space="preserve">Plošina (pre celú inštaláciu - montáž a demontáž) </t>
  </si>
  <si>
    <t>Čistenie sklenených komponentov, súšenie, triedenie, uchovanie podľa číselného plánu</t>
  </si>
  <si>
    <t>sub</t>
  </si>
  <si>
    <t>Podružný materiál</t>
  </si>
  <si>
    <t>Príplatok práce vo výškach - sťažené podmienky</t>
  </si>
  <si>
    <t>Celkové skúšky elektroinštalácie</t>
  </si>
  <si>
    <t xml:space="preserve">Odpojenie a demontáž ostatných prvkov lustra </t>
  </si>
  <si>
    <t xml:space="preserve">Montáž, príprava uchytenia, kotvenie a napojenie  prvkov lustra </t>
  </si>
  <si>
    <t xml:space="preserve">Inštalácia jednotlivých komponentov lustra podľa plánu </t>
  </si>
  <si>
    <t>Výmena kábeláže, objímok, nová úprava elektroinštalácie lustra vrátane jeho funkčnej skúšky</t>
  </si>
  <si>
    <t>Keramická objímka</t>
  </si>
  <si>
    <t>Presuny</t>
  </si>
  <si>
    <t>Svietidlo pôvodné  - Originálne svietidlo nástenné s kovovou konštrukcioiu a sklenenými prvkami– revitalizácia a rekonštrukcia - oprava kostry a jednotlivých častí, demontáž montáž prvkov lustra, povrchová úprava kovových častí, čistenie sklenených častí, výmena a revízia elektroinštalácie – profesný odhad na základe vstupov jednotlivých profesiíí</t>
  </si>
  <si>
    <t>Reštaurovanie 4 objektov spolu  - súbor bez DPH</t>
  </si>
  <si>
    <t>Reštaurovanie lustrov - objekty spolu</t>
  </si>
  <si>
    <t xml:space="preserve">Reštaurovanie lustrov - umeleckých objektov - </t>
  </si>
  <si>
    <t>* Položkovitý súpis revitalizácie a reštaurovania</t>
  </si>
  <si>
    <t>V revitalizácii a reštaurovaní nie je zahrnutá výroba a výmena pôvodných prvkov za nové. V prípade, že akýkoľvek pôvodný prvok nie je možné naďalej použiť z dôvodu zastaralosti, alebo funkčnej nestbility je nutné jeho výmenu zabezpečiť a urobiť pred opätovným nainštalovaním celej objektovej zostavy. Takéto prvky by mohli v čase ohroziť zdravie a bezpečnosť osôb pri ich opätovnom použití.</t>
  </si>
  <si>
    <t>Dx</t>
  </si>
  <si>
    <t xml:space="preserve">Luster objekt </t>
  </si>
  <si>
    <t xml:space="preserve">Očistenie, povrchová úprava a renovácia konštrukcie a jej jednotlivých komponentov - reštaurátor </t>
  </si>
  <si>
    <t>Luster - celok</t>
  </si>
  <si>
    <t>Objekt : Vstupný priestor, hlavná sála  3000K / 2700K</t>
  </si>
  <si>
    <r>
      <t xml:space="preserve">Svietidlo pôvodné  - Originálne svietidlo na kovovej štvorcovej konštrukcii so sklenenými prvkymi – revitalizácia a rekonštrukcia - oprava kostry a jednotlivých častí, demontáž montáž prvkov lustra, povrchová úprava kovových častí, čistenie sklenených častí, výmena a revízia elektroinštalácie – profesný odhad na základe vstupov jednotlivých profesiíí (* Položkovitý súpis revitalizácie a reštaurovania) </t>
    </r>
    <r>
      <rPr>
        <b/>
        <sz val="10"/>
        <rFont val="Arial"/>
        <family val="2"/>
        <charset val="238"/>
      </rPr>
      <t>POZNÁMKA: V revitalizácii a reštaurovaní nie je zahrnutá výroba a výmena pôvodných prvkov za nové. V prípade, že akýkoľvek pôvodný prvok nie je možné naďalej použiť z dôvodu zastaralosti, alebo funkčnej nestbility je nutné jeho výmenu zabezpečiť a urobiť pred opätovným nainštalovaním celej objektovej zostavy. Takéto prvky by mohli v čase ohroziť zdravie a bezpečnosť osôb pri ich opätovnom použití.</t>
    </r>
  </si>
  <si>
    <t>Vypracoval :</t>
  </si>
  <si>
    <t>Ing. Komanický</t>
  </si>
  <si>
    <t>Zodpovedný projektant :</t>
  </si>
  <si>
    <t>Autor projektu :</t>
  </si>
  <si>
    <t>Ing.Arch. Rešovský</t>
  </si>
  <si>
    <t>Ing.arch. Viničenko</t>
  </si>
  <si>
    <t>Stavba :</t>
  </si>
  <si>
    <t>Dom smútku, Prešov</t>
  </si>
  <si>
    <t>Objekt :</t>
  </si>
  <si>
    <t>SO 01</t>
  </si>
  <si>
    <t>Dátum :</t>
  </si>
  <si>
    <t>5/2025</t>
  </si>
  <si>
    <t>Časť :</t>
  </si>
  <si>
    <t>ELI - elektroinštalácia</t>
  </si>
  <si>
    <t>Stupeň :</t>
  </si>
  <si>
    <t>DRS</t>
  </si>
  <si>
    <t>Obsah :</t>
  </si>
  <si>
    <t>Príl.č. :</t>
  </si>
  <si>
    <t>Orientačný rozpočet - interierové osvetlenie</t>
  </si>
</sst>
</file>

<file path=xl/styles.xml><?xml version="1.0" encoding="utf-8"?>
<styleSheet xmlns="http://schemas.openxmlformats.org/spreadsheetml/2006/main">
  <numFmts count="6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\-??_-;_-@_-"/>
    <numFmt numFmtId="165" formatCode="#,##0&quot; Sk&quot;;[Red]&quot;-&quot;#,##0&quot; Sk&quot;"/>
    <numFmt numFmtId="166" formatCode="_-* #,##0\ &quot;Sk&quot;_-;\-* #,##0\ &quot;Sk&quot;_-;_-* &quot;-&quot;\ &quot;Sk&quot;_-;_-@_-"/>
  </numFmts>
  <fonts count="31">
    <font>
      <sz val="11"/>
      <color theme="1"/>
      <name val="Aptos Narrow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theme="1"/>
      <name val="Aptos Narrow"/>
      <family val="2"/>
      <charset val="238"/>
    </font>
    <font>
      <b/>
      <sz val="10"/>
      <color theme="1"/>
      <name val="Aptos Narrow"/>
      <family val="2"/>
      <charset val="238"/>
    </font>
    <font>
      <sz val="10"/>
      <color theme="1"/>
      <name val="Aptos Narrow"/>
      <family val="2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3"/>
      <name val="Arial"/>
      <family val="2"/>
      <charset val="238"/>
    </font>
    <font>
      <sz val="12"/>
      <name val="Arial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b/>
      <sz val="7"/>
      <name val="Letter Gothic CE"/>
      <charset val="238"/>
    </font>
    <font>
      <sz val="10"/>
      <name val="Arial"/>
      <charset val="110"/>
    </font>
    <font>
      <sz val="10"/>
      <name val="MS Sans Serif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rgb="FFCCCC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164" fontId="14" fillId="0" borderId="0" applyBorder="0" applyProtection="0"/>
    <xf numFmtId="0" fontId="17" fillId="0" borderId="0"/>
    <xf numFmtId="0" fontId="27" fillId="0" borderId="26">
      <alignment vertical="center"/>
    </xf>
    <xf numFmtId="0" fontId="27" fillId="0" borderId="26" applyFont="0" applyFill="0" applyBorder="0">
      <alignment vertical="center"/>
    </xf>
    <xf numFmtId="165" fontId="27" fillId="0" borderId="26"/>
    <xf numFmtId="0" fontId="27" fillId="0" borderId="26" applyFont="0" applyFill="0"/>
    <xf numFmtId="166" fontId="17" fillId="0" borderId="0" applyFont="0" applyFill="0" applyBorder="0" applyAlignment="0" applyProtection="0"/>
    <xf numFmtId="41" fontId="28" fillId="0" borderId="0" applyFont="0" applyFill="0" applyBorder="0" applyAlignment="0" applyProtection="0">
      <alignment vertical="top" wrapText="1"/>
      <protection locked="0"/>
    </xf>
    <xf numFmtId="43" fontId="28" fillId="0" borderId="0" applyFont="0" applyFill="0" applyBorder="0" applyAlignment="0" applyProtection="0">
      <alignment vertical="top" wrapText="1"/>
      <protection locked="0"/>
    </xf>
    <xf numFmtId="0" fontId="17" fillId="0" borderId="0"/>
    <xf numFmtId="44" fontId="28" fillId="0" borderId="0" applyFont="0" applyFill="0" applyBorder="0" applyAlignment="0" applyProtection="0">
      <alignment vertical="top" wrapText="1"/>
      <protection locked="0"/>
    </xf>
    <xf numFmtId="0" fontId="29" fillId="0" borderId="0"/>
    <xf numFmtId="0" fontId="17" fillId="0" borderId="0"/>
    <xf numFmtId="9" fontId="30" fillId="0" borderId="0" applyNumberFormat="0" applyFill="0" applyBorder="0" applyAlignment="0" applyProtection="0"/>
    <xf numFmtId="0" fontId="27" fillId="0" borderId="27" applyBorder="0">
      <alignment vertical="center"/>
    </xf>
    <xf numFmtId="0" fontId="27" fillId="0" borderId="27">
      <alignment vertical="center"/>
    </xf>
  </cellStyleXfs>
  <cellXfs count="10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64" fontId="8" fillId="0" borderId="11" xfId="1" applyFont="1" applyBorder="1" applyAlignment="1" applyProtection="1">
      <alignment vertical="center"/>
    </xf>
    <xf numFmtId="164" fontId="9" fillId="0" borderId="9" xfId="1" applyFont="1" applyBorder="1" applyAlignment="1" applyProtection="1">
      <alignment vertical="center"/>
    </xf>
    <xf numFmtId="0" fontId="9" fillId="0" borderId="0" xfId="0" applyFont="1" applyAlignment="1">
      <alignment vertical="center"/>
    </xf>
    <xf numFmtId="164" fontId="12" fillId="2" borderId="4" xfId="1" applyFont="1" applyFill="1" applyBorder="1" applyAlignment="1" applyProtection="1">
      <alignment vertical="center"/>
    </xf>
    <xf numFmtId="0" fontId="3" fillId="2" borderId="4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2" fontId="15" fillId="0" borderId="3" xfId="0" applyNumberFormat="1" applyFont="1" applyBorder="1"/>
    <xf numFmtId="164" fontId="15" fillId="0" borderId="4" xfId="1" applyFont="1" applyBorder="1"/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12" xfId="0" applyFont="1" applyBorder="1" applyAlignment="1">
      <alignment vertical="center"/>
    </xf>
    <xf numFmtId="164" fontId="16" fillId="0" borderId="13" xfId="1" applyFont="1" applyBorder="1" applyAlignment="1" applyProtection="1">
      <alignment vertical="center"/>
    </xf>
    <xf numFmtId="164" fontId="16" fillId="0" borderId="14" xfId="1" applyFont="1" applyBorder="1" applyAlignment="1" applyProtection="1">
      <alignment vertical="center"/>
    </xf>
    <xf numFmtId="0" fontId="16" fillId="0" borderId="20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164" fontId="16" fillId="0" borderId="18" xfId="1" applyFont="1" applyBorder="1" applyAlignment="1" applyProtection="1">
      <alignment vertical="center"/>
    </xf>
    <xf numFmtId="164" fontId="16" fillId="0" borderId="21" xfId="1" applyFont="1" applyBorder="1" applyAlignment="1" applyProtection="1">
      <alignment vertical="center"/>
    </xf>
    <xf numFmtId="164" fontId="16" fillId="0" borderId="18" xfId="1" applyFont="1" applyBorder="1" applyAlignment="1">
      <alignment vertical="center"/>
    </xf>
    <xf numFmtId="164" fontId="16" fillId="0" borderId="21" xfId="1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164" fontId="16" fillId="0" borderId="19" xfId="1" applyFont="1" applyBorder="1" applyAlignment="1">
      <alignment vertical="center"/>
    </xf>
    <xf numFmtId="164" fontId="16" fillId="0" borderId="23" xfId="1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164" fontId="16" fillId="0" borderId="16" xfId="1" applyFont="1" applyBorder="1" applyAlignment="1">
      <alignment vertical="center"/>
    </xf>
    <xf numFmtId="164" fontId="16" fillId="0" borderId="17" xfId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164" fontId="16" fillId="0" borderId="9" xfId="1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164" fontId="16" fillId="0" borderId="13" xfId="1" applyFont="1" applyBorder="1" applyAlignment="1">
      <alignment vertical="center"/>
    </xf>
    <xf numFmtId="164" fontId="16" fillId="0" borderId="14" xfId="1" applyFont="1" applyBorder="1" applyAlignment="1">
      <alignment vertical="center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6" fillId="0" borderId="2" xfId="0" applyFont="1" applyBorder="1"/>
    <xf numFmtId="0" fontId="16" fillId="0" borderId="3" xfId="0" applyFont="1" applyBorder="1"/>
    <xf numFmtId="164" fontId="15" fillId="0" borderId="4" xfId="1" applyFont="1" applyBorder="1" applyAlignment="1">
      <alignment vertical="center"/>
    </xf>
    <xf numFmtId="0" fontId="15" fillId="0" borderId="4" xfId="0" applyFont="1" applyBorder="1"/>
    <xf numFmtId="2" fontId="15" fillId="0" borderId="4" xfId="0" applyNumberFormat="1" applyFont="1" applyBorder="1"/>
    <xf numFmtId="1" fontId="15" fillId="0" borderId="1" xfId="0" applyNumberFormat="1" applyFont="1" applyBorder="1" applyAlignment="1">
      <alignment vertical="center" wrapText="1"/>
    </xf>
    <xf numFmtId="0" fontId="12" fillId="0" borderId="0" xfId="0" applyFont="1"/>
    <xf numFmtId="0" fontId="12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8" fillId="0" borderId="9" xfId="1" applyFont="1" applyBorder="1" applyAlignment="1" applyProtection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49" fontId="8" fillId="0" borderId="8" xfId="0" applyNumberFormat="1" applyFont="1" applyBorder="1" applyAlignment="1">
      <alignment horizontal="left" vertical="center" wrapText="1"/>
    </xf>
    <xf numFmtId="164" fontId="9" fillId="0" borderId="10" xfId="1" applyFont="1" applyBorder="1" applyAlignment="1" applyProtection="1">
      <alignment vertical="center"/>
    </xf>
    <xf numFmtId="49" fontId="10" fillId="0" borderId="2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24" xfId="0" applyNumberFormat="1" applyFont="1" applyBorder="1" applyAlignment="1">
      <alignment horizontal="left" vertical="center" wrapText="1"/>
    </xf>
    <xf numFmtId="0" fontId="18" fillId="0" borderId="0" xfId="2" applyFont="1"/>
    <xf numFmtId="0" fontId="17" fillId="0" borderId="0" xfId="2"/>
    <xf numFmtId="0" fontId="19" fillId="0" borderId="0" xfId="2" applyFont="1"/>
    <xf numFmtId="0" fontId="20" fillId="0" borderId="0" xfId="2" applyFont="1"/>
    <xf numFmtId="0" fontId="21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applyFont="1"/>
    <xf numFmtId="0" fontId="25" fillId="0" borderId="0" xfId="2" applyFont="1"/>
    <xf numFmtId="0" fontId="24" fillId="0" borderId="25" xfId="2" applyFont="1" applyBorder="1"/>
    <xf numFmtId="0" fontId="26" fillId="0" borderId="0" xfId="2" applyFont="1"/>
    <xf numFmtId="49" fontId="24" fillId="0" borderId="0" xfId="2" applyNumberFormat="1" applyFont="1" applyFill="1" applyAlignment="1">
      <alignment horizontal="left"/>
    </xf>
    <xf numFmtId="0" fontId="26" fillId="0" borderId="0" xfId="2" applyFont="1" applyFill="1"/>
    <xf numFmtId="0" fontId="24" fillId="0" borderId="0" xfId="2" applyFont="1" applyAlignment="1">
      <alignment horizontal="left"/>
    </xf>
    <xf numFmtId="0" fontId="24" fillId="4" borderId="0" xfId="2" applyFont="1" applyFill="1" applyAlignment="1">
      <alignment horizontal="left"/>
    </xf>
    <xf numFmtId="0" fontId="17" fillId="0" borderId="0" xfId="2" applyAlignment="1">
      <alignment horizontal="left"/>
    </xf>
    <xf numFmtId="0" fontId="17" fillId="0" borderId="0" xfId="2" applyBorder="1"/>
    <xf numFmtId="0" fontId="2" fillId="2" borderId="4" xfId="0" applyFont="1" applyFill="1" applyBorder="1" applyAlignment="1">
      <alignment horizontal="left" vertical="center" wrapText="1"/>
    </xf>
  </cellXfs>
  <cellStyles count="17">
    <cellStyle name="1 000 Sk" xfId="3"/>
    <cellStyle name="1 000,-  Sk" xfId="4"/>
    <cellStyle name="1 000,- Kč" xfId="5"/>
    <cellStyle name="1 000,- Sk" xfId="6"/>
    <cellStyle name="1000 Sk_fakturuj99" xfId="7"/>
    <cellStyle name="čárky [0]_MS_Cergovska_Rozpocet Vzor_I.NP_asr" xfId="8"/>
    <cellStyle name="čárky_MS_Cergovska_Rozpocet Vzor_I.NP_asr" xfId="9"/>
    <cellStyle name="čiarky" xfId="1" builtinId="3"/>
    <cellStyle name="data" xfId="10"/>
    <cellStyle name="měny_MS_Cergovska_Rozpocet Vzor_I.NP_asr" xfId="11"/>
    <cellStyle name="Normal 2" xfId="12"/>
    <cellStyle name="normálne" xfId="0" builtinId="0"/>
    <cellStyle name="normálne 2" xfId="2"/>
    <cellStyle name="normální_08_VN_Rozpocet Fintice" xfId="13"/>
    <cellStyle name="procent_Rozpočet_NN_ČS_Abranovce" xfId="14"/>
    <cellStyle name="TEXT" xfId="15"/>
    <cellStyle name="TEXT1" xfId="1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296385</xdr:colOff>
      <xdr:row>8</xdr:row>
      <xdr:rowOff>105664</xdr:rowOff>
    </xdr:from>
    <xdr:to>
      <xdr:col>7</xdr:col>
      <xdr:colOff>700665</xdr:colOff>
      <xdr:row>8</xdr:row>
      <xdr:rowOff>826744</xdr:rowOff>
    </xdr:to>
    <xdr:pic>
      <xdr:nvPicPr>
        <xdr:cNvPr id="2" name="Obrázok 4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1666854" y="4129977"/>
          <a:ext cx="404280" cy="721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1207597</xdr:colOff>
      <xdr:row>8</xdr:row>
      <xdr:rowOff>90157</xdr:rowOff>
    </xdr:from>
    <xdr:to>
      <xdr:col>7</xdr:col>
      <xdr:colOff>1782157</xdr:colOff>
      <xdr:row>8</xdr:row>
      <xdr:rowOff>840037</xdr:rowOff>
    </xdr:to>
    <xdr:pic>
      <xdr:nvPicPr>
        <xdr:cNvPr id="3" name="Obrázok 4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12578066" y="4114470"/>
          <a:ext cx="574560" cy="749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184705</xdr:colOff>
      <xdr:row>10</xdr:row>
      <xdr:rowOff>102064</xdr:rowOff>
    </xdr:from>
    <xdr:to>
      <xdr:col>7</xdr:col>
      <xdr:colOff>897865</xdr:colOff>
      <xdr:row>10</xdr:row>
      <xdr:rowOff>803344</xdr:rowOff>
    </xdr:to>
    <xdr:pic>
      <xdr:nvPicPr>
        <xdr:cNvPr id="4" name="Obrázok 5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11555174" y="5376533"/>
          <a:ext cx="713160" cy="70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1040812</xdr:colOff>
      <xdr:row>10</xdr:row>
      <xdr:rowOff>165889</xdr:rowOff>
    </xdr:from>
    <xdr:to>
      <xdr:col>7</xdr:col>
      <xdr:colOff>2112172</xdr:colOff>
      <xdr:row>10</xdr:row>
      <xdr:rowOff>741889</xdr:rowOff>
    </xdr:to>
    <xdr:pic>
      <xdr:nvPicPr>
        <xdr:cNvPr id="5" name="Obrázok 5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12411281" y="5440358"/>
          <a:ext cx="1071360" cy="576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601628</xdr:colOff>
      <xdr:row>7</xdr:row>
      <xdr:rowOff>61534</xdr:rowOff>
    </xdr:from>
    <xdr:to>
      <xdr:col>7</xdr:col>
      <xdr:colOff>1333868</xdr:colOff>
      <xdr:row>7</xdr:row>
      <xdr:rowOff>525934</xdr:rowOff>
    </xdr:to>
    <xdr:pic>
      <xdr:nvPicPr>
        <xdr:cNvPr id="18" name="Obrázok 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/>
      </xdr:blipFill>
      <xdr:spPr>
        <a:xfrm rot="5434800">
          <a:off x="12106017" y="3308989"/>
          <a:ext cx="464400" cy="732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95250</xdr:colOff>
      <xdr:row>5</xdr:row>
      <xdr:rowOff>83345</xdr:rowOff>
    </xdr:from>
    <xdr:to>
      <xdr:col>7</xdr:col>
      <xdr:colOff>2472031</xdr:colOff>
      <xdr:row>5</xdr:row>
      <xdr:rowOff>1762126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xmlns="" id="{530ADCDD-E7BC-4E23-A326-1EBFFDD4C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334625" y="1273970"/>
          <a:ext cx="2376781" cy="1678781"/>
        </a:xfrm>
        <a:prstGeom prst="rect">
          <a:avLst/>
        </a:prstGeom>
      </xdr:spPr>
    </xdr:pic>
    <xdr:clientData/>
  </xdr:twoCellAnchor>
  <xdr:twoCellAnchor editAs="oneCell">
    <xdr:from>
      <xdr:col>7</xdr:col>
      <xdr:colOff>631032</xdr:colOff>
      <xdr:row>12</xdr:row>
      <xdr:rowOff>59532</xdr:rowOff>
    </xdr:from>
    <xdr:to>
      <xdr:col>7</xdr:col>
      <xdr:colOff>1512093</xdr:colOff>
      <xdr:row>12</xdr:row>
      <xdr:rowOff>1064251</xdr:rowOff>
    </xdr:to>
    <xdr:pic>
      <xdr:nvPicPr>
        <xdr:cNvPr id="21" name="Obrázok 20">
          <a:extLst>
            <a:ext uri="{FF2B5EF4-FFF2-40B4-BE49-F238E27FC236}">
              <a16:creationId xmlns:a16="http://schemas.microsoft.com/office/drawing/2014/main" xmlns="" id="{677F8AC7-92D0-F4B9-C500-03CB95F33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608720" y="6584157"/>
          <a:ext cx="881061" cy="1004719"/>
        </a:xfrm>
        <a:prstGeom prst="rect">
          <a:avLst/>
        </a:prstGeom>
      </xdr:spPr>
    </xdr:pic>
    <xdr:clientData/>
  </xdr:twoCellAnchor>
  <xdr:oneCellAnchor>
    <xdr:from>
      <xdr:col>7</xdr:col>
      <xdr:colOff>720689</xdr:colOff>
      <xdr:row>14</xdr:row>
      <xdr:rowOff>85345</xdr:rowOff>
    </xdr:from>
    <xdr:ext cx="732240" cy="464400"/>
    <xdr:pic>
      <xdr:nvPicPr>
        <xdr:cNvPr id="22" name="Obrázok 3">
          <a:extLst>
            <a:ext uri="{FF2B5EF4-FFF2-40B4-BE49-F238E27FC236}">
              <a16:creationId xmlns:a16="http://schemas.microsoft.com/office/drawing/2014/main" xmlns="" id="{BD2CC619-FF4C-4991-8ACC-0E4CFCB23DF2}"/>
            </a:ext>
          </a:extLst>
        </xdr:cNvPr>
        <xdr:cNvPicPr/>
      </xdr:nvPicPr>
      <xdr:blipFill>
        <a:blip xmlns:r="http://schemas.openxmlformats.org/officeDocument/2006/relationships" r:embed="rId5" cstate="print"/>
        <a:stretch/>
      </xdr:blipFill>
      <xdr:spPr>
        <a:xfrm rot="5434800">
          <a:off x="12225078" y="7904800"/>
          <a:ext cx="464400" cy="732240"/>
        </a:xfrm>
        <a:prstGeom prst="rect">
          <a:avLst/>
        </a:prstGeom>
        <a:ln w="0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</a:majorFont>
      <a:minorFont>
        <a:latin typeface="Aptos Narrow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2:H149"/>
  <sheetViews>
    <sheetView tabSelected="1" topLeftCell="A33" workbookViewId="0">
      <selection activeCell="B51" sqref="B51"/>
    </sheetView>
  </sheetViews>
  <sheetFormatPr defaultRowHeight="12.75"/>
  <cols>
    <col min="1" max="1" width="11.75" style="90" customWidth="1"/>
    <col min="2" max="5" width="9" style="90"/>
    <col min="6" max="6" width="11.125" style="90" customWidth="1"/>
    <col min="7" max="7" width="9.25" style="90" customWidth="1"/>
    <col min="8" max="8" width="10.125" style="90" customWidth="1"/>
    <col min="9" max="256" width="9" style="90"/>
    <col min="257" max="257" width="11.75" style="90" customWidth="1"/>
    <col min="258" max="261" width="9" style="90"/>
    <col min="262" max="262" width="11.125" style="90" customWidth="1"/>
    <col min="263" max="263" width="9.25" style="90" customWidth="1"/>
    <col min="264" max="264" width="10.125" style="90" customWidth="1"/>
    <col min="265" max="512" width="9" style="90"/>
    <col min="513" max="513" width="11.75" style="90" customWidth="1"/>
    <col min="514" max="517" width="9" style="90"/>
    <col min="518" max="518" width="11.125" style="90" customWidth="1"/>
    <col min="519" max="519" width="9.25" style="90" customWidth="1"/>
    <col min="520" max="520" width="10.125" style="90" customWidth="1"/>
    <col min="521" max="768" width="9" style="90"/>
    <col min="769" max="769" width="11.75" style="90" customWidth="1"/>
    <col min="770" max="773" width="9" style="90"/>
    <col min="774" max="774" width="11.125" style="90" customWidth="1"/>
    <col min="775" max="775" width="9.25" style="90" customWidth="1"/>
    <col min="776" max="776" width="10.125" style="90" customWidth="1"/>
    <col min="777" max="1024" width="9" style="90"/>
    <col min="1025" max="1025" width="11.75" style="90" customWidth="1"/>
    <col min="1026" max="1029" width="9" style="90"/>
    <col min="1030" max="1030" width="11.125" style="90" customWidth="1"/>
    <col min="1031" max="1031" width="9.25" style="90" customWidth="1"/>
    <col min="1032" max="1032" width="10.125" style="90" customWidth="1"/>
    <col min="1033" max="1280" width="9" style="90"/>
    <col min="1281" max="1281" width="11.75" style="90" customWidth="1"/>
    <col min="1282" max="1285" width="9" style="90"/>
    <col min="1286" max="1286" width="11.125" style="90" customWidth="1"/>
    <col min="1287" max="1287" width="9.25" style="90" customWidth="1"/>
    <col min="1288" max="1288" width="10.125" style="90" customWidth="1"/>
    <col min="1289" max="1536" width="9" style="90"/>
    <col min="1537" max="1537" width="11.75" style="90" customWidth="1"/>
    <col min="1538" max="1541" width="9" style="90"/>
    <col min="1542" max="1542" width="11.125" style="90" customWidth="1"/>
    <col min="1543" max="1543" width="9.25" style="90" customWidth="1"/>
    <col min="1544" max="1544" width="10.125" style="90" customWidth="1"/>
    <col min="1545" max="1792" width="9" style="90"/>
    <col min="1793" max="1793" width="11.75" style="90" customWidth="1"/>
    <col min="1794" max="1797" width="9" style="90"/>
    <col min="1798" max="1798" width="11.125" style="90" customWidth="1"/>
    <col min="1799" max="1799" width="9.25" style="90" customWidth="1"/>
    <col min="1800" max="1800" width="10.125" style="90" customWidth="1"/>
    <col min="1801" max="2048" width="9" style="90"/>
    <col min="2049" max="2049" width="11.75" style="90" customWidth="1"/>
    <col min="2050" max="2053" width="9" style="90"/>
    <col min="2054" max="2054" width="11.125" style="90" customWidth="1"/>
    <col min="2055" max="2055" width="9.25" style="90" customWidth="1"/>
    <col min="2056" max="2056" width="10.125" style="90" customWidth="1"/>
    <col min="2057" max="2304" width="9" style="90"/>
    <col min="2305" max="2305" width="11.75" style="90" customWidth="1"/>
    <col min="2306" max="2309" width="9" style="90"/>
    <col min="2310" max="2310" width="11.125" style="90" customWidth="1"/>
    <col min="2311" max="2311" width="9.25" style="90" customWidth="1"/>
    <col min="2312" max="2312" width="10.125" style="90" customWidth="1"/>
    <col min="2313" max="2560" width="9" style="90"/>
    <col min="2561" max="2561" width="11.75" style="90" customWidth="1"/>
    <col min="2562" max="2565" width="9" style="90"/>
    <col min="2566" max="2566" width="11.125" style="90" customWidth="1"/>
    <col min="2567" max="2567" width="9.25" style="90" customWidth="1"/>
    <col min="2568" max="2568" width="10.125" style="90" customWidth="1"/>
    <col min="2569" max="2816" width="9" style="90"/>
    <col min="2817" max="2817" width="11.75" style="90" customWidth="1"/>
    <col min="2818" max="2821" width="9" style="90"/>
    <col min="2822" max="2822" width="11.125" style="90" customWidth="1"/>
    <col min="2823" max="2823" width="9.25" style="90" customWidth="1"/>
    <col min="2824" max="2824" width="10.125" style="90" customWidth="1"/>
    <col min="2825" max="3072" width="9" style="90"/>
    <col min="3073" max="3073" width="11.75" style="90" customWidth="1"/>
    <col min="3074" max="3077" width="9" style="90"/>
    <col min="3078" max="3078" width="11.125" style="90" customWidth="1"/>
    <col min="3079" max="3079" width="9.25" style="90" customWidth="1"/>
    <col min="3080" max="3080" width="10.125" style="90" customWidth="1"/>
    <col min="3081" max="3328" width="9" style="90"/>
    <col min="3329" max="3329" width="11.75" style="90" customWidth="1"/>
    <col min="3330" max="3333" width="9" style="90"/>
    <col min="3334" max="3334" width="11.125" style="90" customWidth="1"/>
    <col min="3335" max="3335" width="9.25" style="90" customWidth="1"/>
    <col min="3336" max="3336" width="10.125" style="90" customWidth="1"/>
    <col min="3337" max="3584" width="9" style="90"/>
    <col min="3585" max="3585" width="11.75" style="90" customWidth="1"/>
    <col min="3586" max="3589" width="9" style="90"/>
    <col min="3590" max="3590" width="11.125" style="90" customWidth="1"/>
    <col min="3591" max="3591" width="9.25" style="90" customWidth="1"/>
    <col min="3592" max="3592" width="10.125" style="90" customWidth="1"/>
    <col min="3593" max="3840" width="9" style="90"/>
    <col min="3841" max="3841" width="11.75" style="90" customWidth="1"/>
    <col min="3842" max="3845" width="9" style="90"/>
    <col min="3846" max="3846" width="11.125" style="90" customWidth="1"/>
    <col min="3847" max="3847" width="9.25" style="90" customWidth="1"/>
    <col min="3848" max="3848" width="10.125" style="90" customWidth="1"/>
    <col min="3849" max="4096" width="9" style="90"/>
    <col min="4097" max="4097" width="11.75" style="90" customWidth="1"/>
    <col min="4098" max="4101" width="9" style="90"/>
    <col min="4102" max="4102" width="11.125" style="90" customWidth="1"/>
    <col min="4103" max="4103" width="9.25" style="90" customWidth="1"/>
    <col min="4104" max="4104" width="10.125" style="90" customWidth="1"/>
    <col min="4105" max="4352" width="9" style="90"/>
    <col min="4353" max="4353" width="11.75" style="90" customWidth="1"/>
    <col min="4354" max="4357" width="9" style="90"/>
    <col min="4358" max="4358" width="11.125" style="90" customWidth="1"/>
    <col min="4359" max="4359" width="9.25" style="90" customWidth="1"/>
    <col min="4360" max="4360" width="10.125" style="90" customWidth="1"/>
    <col min="4361" max="4608" width="9" style="90"/>
    <col min="4609" max="4609" width="11.75" style="90" customWidth="1"/>
    <col min="4610" max="4613" width="9" style="90"/>
    <col min="4614" max="4614" width="11.125" style="90" customWidth="1"/>
    <col min="4615" max="4615" width="9.25" style="90" customWidth="1"/>
    <col min="4616" max="4616" width="10.125" style="90" customWidth="1"/>
    <col min="4617" max="4864" width="9" style="90"/>
    <col min="4865" max="4865" width="11.75" style="90" customWidth="1"/>
    <col min="4866" max="4869" width="9" style="90"/>
    <col min="4870" max="4870" width="11.125" style="90" customWidth="1"/>
    <col min="4871" max="4871" width="9.25" style="90" customWidth="1"/>
    <col min="4872" max="4872" width="10.125" style="90" customWidth="1"/>
    <col min="4873" max="5120" width="9" style="90"/>
    <col min="5121" max="5121" width="11.75" style="90" customWidth="1"/>
    <col min="5122" max="5125" width="9" style="90"/>
    <col min="5126" max="5126" width="11.125" style="90" customWidth="1"/>
    <col min="5127" max="5127" width="9.25" style="90" customWidth="1"/>
    <col min="5128" max="5128" width="10.125" style="90" customWidth="1"/>
    <col min="5129" max="5376" width="9" style="90"/>
    <col min="5377" max="5377" width="11.75" style="90" customWidth="1"/>
    <col min="5378" max="5381" width="9" style="90"/>
    <col min="5382" max="5382" width="11.125" style="90" customWidth="1"/>
    <col min="5383" max="5383" width="9.25" style="90" customWidth="1"/>
    <col min="5384" max="5384" width="10.125" style="90" customWidth="1"/>
    <col min="5385" max="5632" width="9" style="90"/>
    <col min="5633" max="5633" width="11.75" style="90" customWidth="1"/>
    <col min="5634" max="5637" width="9" style="90"/>
    <col min="5638" max="5638" width="11.125" style="90" customWidth="1"/>
    <col min="5639" max="5639" width="9.25" style="90" customWidth="1"/>
    <col min="5640" max="5640" width="10.125" style="90" customWidth="1"/>
    <col min="5641" max="5888" width="9" style="90"/>
    <col min="5889" max="5889" width="11.75" style="90" customWidth="1"/>
    <col min="5890" max="5893" width="9" style="90"/>
    <col min="5894" max="5894" width="11.125" style="90" customWidth="1"/>
    <col min="5895" max="5895" width="9.25" style="90" customWidth="1"/>
    <col min="5896" max="5896" width="10.125" style="90" customWidth="1"/>
    <col min="5897" max="6144" width="9" style="90"/>
    <col min="6145" max="6145" width="11.75" style="90" customWidth="1"/>
    <col min="6146" max="6149" width="9" style="90"/>
    <col min="6150" max="6150" width="11.125" style="90" customWidth="1"/>
    <col min="6151" max="6151" width="9.25" style="90" customWidth="1"/>
    <col min="6152" max="6152" width="10.125" style="90" customWidth="1"/>
    <col min="6153" max="6400" width="9" style="90"/>
    <col min="6401" max="6401" width="11.75" style="90" customWidth="1"/>
    <col min="6402" max="6405" width="9" style="90"/>
    <col min="6406" max="6406" width="11.125" style="90" customWidth="1"/>
    <col min="6407" max="6407" width="9.25" style="90" customWidth="1"/>
    <col min="6408" max="6408" width="10.125" style="90" customWidth="1"/>
    <col min="6409" max="6656" width="9" style="90"/>
    <col min="6657" max="6657" width="11.75" style="90" customWidth="1"/>
    <col min="6658" max="6661" width="9" style="90"/>
    <col min="6662" max="6662" width="11.125" style="90" customWidth="1"/>
    <col min="6663" max="6663" width="9.25" style="90" customWidth="1"/>
    <col min="6664" max="6664" width="10.125" style="90" customWidth="1"/>
    <col min="6665" max="6912" width="9" style="90"/>
    <col min="6913" max="6913" width="11.75" style="90" customWidth="1"/>
    <col min="6914" max="6917" width="9" style="90"/>
    <col min="6918" max="6918" width="11.125" style="90" customWidth="1"/>
    <col min="6919" max="6919" width="9.25" style="90" customWidth="1"/>
    <col min="6920" max="6920" width="10.125" style="90" customWidth="1"/>
    <col min="6921" max="7168" width="9" style="90"/>
    <col min="7169" max="7169" width="11.75" style="90" customWidth="1"/>
    <col min="7170" max="7173" width="9" style="90"/>
    <col min="7174" max="7174" width="11.125" style="90" customWidth="1"/>
    <col min="7175" max="7175" width="9.25" style="90" customWidth="1"/>
    <col min="7176" max="7176" width="10.125" style="90" customWidth="1"/>
    <col min="7177" max="7424" width="9" style="90"/>
    <col min="7425" max="7425" width="11.75" style="90" customWidth="1"/>
    <col min="7426" max="7429" width="9" style="90"/>
    <col min="7430" max="7430" width="11.125" style="90" customWidth="1"/>
    <col min="7431" max="7431" width="9.25" style="90" customWidth="1"/>
    <col min="7432" max="7432" width="10.125" style="90" customWidth="1"/>
    <col min="7433" max="7680" width="9" style="90"/>
    <col min="7681" max="7681" width="11.75" style="90" customWidth="1"/>
    <col min="7682" max="7685" width="9" style="90"/>
    <col min="7686" max="7686" width="11.125" style="90" customWidth="1"/>
    <col min="7687" max="7687" width="9.25" style="90" customWidth="1"/>
    <col min="7688" max="7688" width="10.125" style="90" customWidth="1"/>
    <col min="7689" max="7936" width="9" style="90"/>
    <col min="7937" max="7937" width="11.75" style="90" customWidth="1"/>
    <col min="7938" max="7941" width="9" style="90"/>
    <col min="7942" max="7942" width="11.125" style="90" customWidth="1"/>
    <col min="7943" max="7943" width="9.25" style="90" customWidth="1"/>
    <col min="7944" max="7944" width="10.125" style="90" customWidth="1"/>
    <col min="7945" max="8192" width="9" style="90"/>
    <col min="8193" max="8193" width="11.75" style="90" customWidth="1"/>
    <col min="8194" max="8197" width="9" style="90"/>
    <col min="8198" max="8198" width="11.125" style="90" customWidth="1"/>
    <col min="8199" max="8199" width="9.25" style="90" customWidth="1"/>
    <col min="8200" max="8200" width="10.125" style="90" customWidth="1"/>
    <col min="8201" max="8448" width="9" style="90"/>
    <col min="8449" max="8449" width="11.75" style="90" customWidth="1"/>
    <col min="8450" max="8453" width="9" style="90"/>
    <col min="8454" max="8454" width="11.125" style="90" customWidth="1"/>
    <col min="8455" max="8455" width="9.25" style="90" customWidth="1"/>
    <col min="8456" max="8456" width="10.125" style="90" customWidth="1"/>
    <col min="8457" max="8704" width="9" style="90"/>
    <col min="8705" max="8705" width="11.75" style="90" customWidth="1"/>
    <col min="8706" max="8709" width="9" style="90"/>
    <col min="8710" max="8710" width="11.125" style="90" customWidth="1"/>
    <col min="8711" max="8711" width="9.25" style="90" customWidth="1"/>
    <col min="8712" max="8712" width="10.125" style="90" customWidth="1"/>
    <col min="8713" max="8960" width="9" style="90"/>
    <col min="8961" max="8961" width="11.75" style="90" customWidth="1"/>
    <col min="8962" max="8965" width="9" style="90"/>
    <col min="8966" max="8966" width="11.125" style="90" customWidth="1"/>
    <col min="8967" max="8967" width="9.25" style="90" customWidth="1"/>
    <col min="8968" max="8968" width="10.125" style="90" customWidth="1"/>
    <col min="8969" max="9216" width="9" style="90"/>
    <col min="9217" max="9217" width="11.75" style="90" customWidth="1"/>
    <col min="9218" max="9221" width="9" style="90"/>
    <col min="9222" max="9222" width="11.125" style="90" customWidth="1"/>
    <col min="9223" max="9223" width="9.25" style="90" customWidth="1"/>
    <col min="9224" max="9224" width="10.125" style="90" customWidth="1"/>
    <col min="9225" max="9472" width="9" style="90"/>
    <col min="9473" max="9473" width="11.75" style="90" customWidth="1"/>
    <col min="9474" max="9477" width="9" style="90"/>
    <col min="9478" max="9478" width="11.125" style="90" customWidth="1"/>
    <col min="9479" max="9479" width="9.25" style="90" customWidth="1"/>
    <col min="9480" max="9480" width="10.125" style="90" customWidth="1"/>
    <col min="9481" max="9728" width="9" style="90"/>
    <col min="9729" max="9729" width="11.75" style="90" customWidth="1"/>
    <col min="9730" max="9733" width="9" style="90"/>
    <col min="9734" max="9734" width="11.125" style="90" customWidth="1"/>
    <col min="9735" max="9735" width="9.25" style="90" customWidth="1"/>
    <col min="9736" max="9736" width="10.125" style="90" customWidth="1"/>
    <col min="9737" max="9984" width="9" style="90"/>
    <col min="9985" max="9985" width="11.75" style="90" customWidth="1"/>
    <col min="9986" max="9989" width="9" style="90"/>
    <col min="9990" max="9990" width="11.125" style="90" customWidth="1"/>
    <col min="9991" max="9991" width="9.25" style="90" customWidth="1"/>
    <col min="9992" max="9992" width="10.125" style="90" customWidth="1"/>
    <col min="9993" max="10240" width="9" style="90"/>
    <col min="10241" max="10241" width="11.75" style="90" customWidth="1"/>
    <col min="10242" max="10245" width="9" style="90"/>
    <col min="10246" max="10246" width="11.125" style="90" customWidth="1"/>
    <col min="10247" max="10247" width="9.25" style="90" customWidth="1"/>
    <col min="10248" max="10248" width="10.125" style="90" customWidth="1"/>
    <col min="10249" max="10496" width="9" style="90"/>
    <col min="10497" max="10497" width="11.75" style="90" customWidth="1"/>
    <col min="10498" max="10501" width="9" style="90"/>
    <col min="10502" max="10502" width="11.125" style="90" customWidth="1"/>
    <col min="10503" max="10503" width="9.25" style="90" customWidth="1"/>
    <col min="10504" max="10504" width="10.125" style="90" customWidth="1"/>
    <col min="10505" max="10752" width="9" style="90"/>
    <col min="10753" max="10753" width="11.75" style="90" customWidth="1"/>
    <col min="10754" max="10757" width="9" style="90"/>
    <col min="10758" max="10758" width="11.125" style="90" customWidth="1"/>
    <col min="10759" max="10759" width="9.25" style="90" customWidth="1"/>
    <col min="10760" max="10760" width="10.125" style="90" customWidth="1"/>
    <col min="10761" max="11008" width="9" style="90"/>
    <col min="11009" max="11009" width="11.75" style="90" customWidth="1"/>
    <col min="11010" max="11013" width="9" style="90"/>
    <col min="11014" max="11014" width="11.125" style="90" customWidth="1"/>
    <col min="11015" max="11015" width="9.25" style="90" customWidth="1"/>
    <col min="11016" max="11016" width="10.125" style="90" customWidth="1"/>
    <col min="11017" max="11264" width="9" style="90"/>
    <col min="11265" max="11265" width="11.75" style="90" customWidth="1"/>
    <col min="11266" max="11269" width="9" style="90"/>
    <col min="11270" max="11270" width="11.125" style="90" customWidth="1"/>
    <col min="11271" max="11271" width="9.25" style="90" customWidth="1"/>
    <col min="11272" max="11272" width="10.125" style="90" customWidth="1"/>
    <col min="11273" max="11520" width="9" style="90"/>
    <col min="11521" max="11521" width="11.75" style="90" customWidth="1"/>
    <col min="11522" max="11525" width="9" style="90"/>
    <col min="11526" max="11526" width="11.125" style="90" customWidth="1"/>
    <col min="11527" max="11527" width="9.25" style="90" customWidth="1"/>
    <col min="11528" max="11528" width="10.125" style="90" customWidth="1"/>
    <col min="11529" max="11776" width="9" style="90"/>
    <col min="11777" max="11777" width="11.75" style="90" customWidth="1"/>
    <col min="11778" max="11781" width="9" style="90"/>
    <col min="11782" max="11782" width="11.125" style="90" customWidth="1"/>
    <col min="11783" max="11783" width="9.25" style="90" customWidth="1"/>
    <col min="11784" max="11784" width="10.125" style="90" customWidth="1"/>
    <col min="11785" max="12032" width="9" style="90"/>
    <col min="12033" max="12033" width="11.75" style="90" customWidth="1"/>
    <col min="12034" max="12037" width="9" style="90"/>
    <col min="12038" max="12038" width="11.125" style="90" customWidth="1"/>
    <col min="12039" max="12039" width="9.25" style="90" customWidth="1"/>
    <col min="12040" max="12040" width="10.125" style="90" customWidth="1"/>
    <col min="12041" max="12288" width="9" style="90"/>
    <col min="12289" max="12289" width="11.75" style="90" customWidth="1"/>
    <col min="12290" max="12293" width="9" style="90"/>
    <col min="12294" max="12294" width="11.125" style="90" customWidth="1"/>
    <col min="12295" max="12295" width="9.25" style="90" customWidth="1"/>
    <col min="12296" max="12296" width="10.125" style="90" customWidth="1"/>
    <col min="12297" max="12544" width="9" style="90"/>
    <col min="12545" max="12545" width="11.75" style="90" customWidth="1"/>
    <col min="12546" max="12549" width="9" style="90"/>
    <col min="12550" max="12550" width="11.125" style="90" customWidth="1"/>
    <col min="12551" max="12551" width="9.25" style="90" customWidth="1"/>
    <col min="12552" max="12552" width="10.125" style="90" customWidth="1"/>
    <col min="12553" max="12800" width="9" style="90"/>
    <col min="12801" max="12801" width="11.75" style="90" customWidth="1"/>
    <col min="12802" max="12805" width="9" style="90"/>
    <col min="12806" max="12806" width="11.125" style="90" customWidth="1"/>
    <col min="12807" max="12807" width="9.25" style="90" customWidth="1"/>
    <col min="12808" max="12808" width="10.125" style="90" customWidth="1"/>
    <col min="12809" max="13056" width="9" style="90"/>
    <col min="13057" max="13057" width="11.75" style="90" customWidth="1"/>
    <col min="13058" max="13061" width="9" style="90"/>
    <col min="13062" max="13062" width="11.125" style="90" customWidth="1"/>
    <col min="13063" max="13063" width="9.25" style="90" customWidth="1"/>
    <col min="13064" max="13064" width="10.125" style="90" customWidth="1"/>
    <col min="13065" max="13312" width="9" style="90"/>
    <col min="13313" max="13313" width="11.75" style="90" customWidth="1"/>
    <col min="13314" max="13317" width="9" style="90"/>
    <col min="13318" max="13318" width="11.125" style="90" customWidth="1"/>
    <col min="13319" max="13319" width="9.25" style="90" customWidth="1"/>
    <col min="13320" max="13320" width="10.125" style="90" customWidth="1"/>
    <col min="13321" max="13568" width="9" style="90"/>
    <col min="13569" max="13569" width="11.75" style="90" customWidth="1"/>
    <col min="13570" max="13573" width="9" style="90"/>
    <col min="13574" max="13574" width="11.125" style="90" customWidth="1"/>
    <col min="13575" max="13575" width="9.25" style="90" customWidth="1"/>
    <col min="13576" max="13576" width="10.125" style="90" customWidth="1"/>
    <col min="13577" max="13824" width="9" style="90"/>
    <col min="13825" max="13825" width="11.75" style="90" customWidth="1"/>
    <col min="13826" max="13829" width="9" style="90"/>
    <col min="13830" max="13830" width="11.125" style="90" customWidth="1"/>
    <col min="13831" max="13831" width="9.25" style="90" customWidth="1"/>
    <col min="13832" max="13832" width="10.125" style="90" customWidth="1"/>
    <col min="13833" max="14080" width="9" style="90"/>
    <col min="14081" max="14081" width="11.75" style="90" customWidth="1"/>
    <col min="14082" max="14085" width="9" style="90"/>
    <col min="14086" max="14086" width="11.125" style="90" customWidth="1"/>
    <col min="14087" max="14087" width="9.25" style="90" customWidth="1"/>
    <col min="14088" max="14088" width="10.125" style="90" customWidth="1"/>
    <col min="14089" max="14336" width="9" style="90"/>
    <col min="14337" max="14337" width="11.75" style="90" customWidth="1"/>
    <col min="14338" max="14341" width="9" style="90"/>
    <col min="14342" max="14342" width="11.125" style="90" customWidth="1"/>
    <col min="14343" max="14343" width="9.25" style="90" customWidth="1"/>
    <col min="14344" max="14344" width="10.125" style="90" customWidth="1"/>
    <col min="14345" max="14592" width="9" style="90"/>
    <col min="14593" max="14593" width="11.75" style="90" customWidth="1"/>
    <col min="14594" max="14597" width="9" style="90"/>
    <col min="14598" max="14598" width="11.125" style="90" customWidth="1"/>
    <col min="14599" max="14599" width="9.25" style="90" customWidth="1"/>
    <col min="14600" max="14600" width="10.125" style="90" customWidth="1"/>
    <col min="14601" max="14848" width="9" style="90"/>
    <col min="14849" max="14849" width="11.75" style="90" customWidth="1"/>
    <col min="14850" max="14853" width="9" style="90"/>
    <col min="14854" max="14854" width="11.125" style="90" customWidth="1"/>
    <col min="14855" max="14855" width="9.25" style="90" customWidth="1"/>
    <col min="14856" max="14856" width="10.125" style="90" customWidth="1"/>
    <col min="14857" max="15104" width="9" style="90"/>
    <col min="15105" max="15105" width="11.75" style="90" customWidth="1"/>
    <col min="15106" max="15109" width="9" style="90"/>
    <col min="15110" max="15110" width="11.125" style="90" customWidth="1"/>
    <col min="15111" max="15111" width="9.25" style="90" customWidth="1"/>
    <col min="15112" max="15112" width="10.125" style="90" customWidth="1"/>
    <col min="15113" max="15360" width="9" style="90"/>
    <col min="15361" max="15361" width="11.75" style="90" customWidth="1"/>
    <col min="15362" max="15365" width="9" style="90"/>
    <col min="15366" max="15366" width="11.125" style="90" customWidth="1"/>
    <col min="15367" max="15367" width="9.25" style="90" customWidth="1"/>
    <col min="15368" max="15368" width="10.125" style="90" customWidth="1"/>
    <col min="15369" max="15616" width="9" style="90"/>
    <col min="15617" max="15617" width="11.75" style="90" customWidth="1"/>
    <col min="15618" max="15621" width="9" style="90"/>
    <col min="15622" max="15622" width="11.125" style="90" customWidth="1"/>
    <col min="15623" max="15623" width="9.25" style="90" customWidth="1"/>
    <col min="15624" max="15624" width="10.125" style="90" customWidth="1"/>
    <col min="15625" max="15872" width="9" style="90"/>
    <col min="15873" max="15873" width="11.75" style="90" customWidth="1"/>
    <col min="15874" max="15877" width="9" style="90"/>
    <col min="15878" max="15878" width="11.125" style="90" customWidth="1"/>
    <col min="15879" max="15879" width="9.25" style="90" customWidth="1"/>
    <col min="15880" max="15880" width="10.125" style="90" customWidth="1"/>
    <col min="15881" max="16128" width="9" style="90"/>
    <col min="16129" max="16129" width="11.75" style="90" customWidth="1"/>
    <col min="16130" max="16133" width="9" style="90"/>
    <col min="16134" max="16134" width="11.125" style="90" customWidth="1"/>
    <col min="16135" max="16135" width="9.25" style="90" customWidth="1"/>
    <col min="16136" max="16136" width="10.125" style="90" customWidth="1"/>
    <col min="16137" max="16384" width="9" style="90"/>
  </cols>
  <sheetData>
    <row r="22" spans="1:8" ht="14.25">
      <c r="A22" s="89"/>
      <c r="B22" s="89"/>
      <c r="C22" s="89"/>
    </row>
    <row r="23" spans="1:8" ht="14.25">
      <c r="A23" s="89"/>
      <c r="B23" s="89"/>
      <c r="C23" s="89"/>
    </row>
    <row r="24" spans="1:8" ht="14.25">
      <c r="A24" s="89"/>
      <c r="B24" s="89"/>
      <c r="C24" s="89"/>
    </row>
    <row r="25" spans="1:8" ht="14.25">
      <c r="A25" s="89"/>
      <c r="B25" s="89"/>
      <c r="C25" s="89"/>
    </row>
    <row r="26" spans="1:8" ht="15.75">
      <c r="A26" s="89"/>
      <c r="B26" s="89"/>
      <c r="C26" s="89"/>
      <c r="D26" s="91"/>
      <c r="E26" s="91"/>
      <c r="F26" s="91"/>
      <c r="G26" s="91"/>
      <c r="H26" s="91"/>
    </row>
    <row r="27" spans="1:8" ht="15.75">
      <c r="A27" s="89"/>
      <c r="B27" s="89"/>
      <c r="C27" s="89"/>
      <c r="D27" s="91"/>
      <c r="E27" s="91"/>
      <c r="F27" s="91"/>
      <c r="G27" s="91"/>
      <c r="H27" s="91"/>
    </row>
    <row r="28" spans="1:8" ht="15.75">
      <c r="A28" s="89"/>
      <c r="B28" s="89"/>
      <c r="C28" s="89"/>
      <c r="D28" s="91"/>
      <c r="E28" s="91"/>
      <c r="F28" s="91"/>
      <c r="G28" s="91"/>
      <c r="H28" s="91"/>
    </row>
    <row r="30" spans="1:8" ht="18">
      <c r="A30" s="92"/>
      <c r="B30" s="92"/>
      <c r="C30" s="93"/>
      <c r="D30" s="91"/>
      <c r="E30" s="91"/>
      <c r="F30" s="91"/>
      <c r="G30" s="91"/>
      <c r="H30" s="91"/>
    </row>
    <row r="31" spans="1:8" ht="16.5">
      <c r="A31" s="94"/>
      <c r="B31" s="94"/>
      <c r="C31" s="95"/>
      <c r="D31" s="91"/>
      <c r="E31" s="91"/>
      <c r="F31" s="91"/>
      <c r="G31" s="91"/>
      <c r="H31" s="91"/>
    </row>
    <row r="32" spans="1:8" ht="16.5">
      <c r="A32" s="94"/>
      <c r="B32" s="94"/>
      <c r="C32" s="95"/>
      <c r="D32" s="91"/>
      <c r="E32" s="91"/>
      <c r="F32" s="91"/>
      <c r="G32" s="91"/>
      <c r="H32" s="91"/>
    </row>
    <row r="33" spans="1:8" ht="15.75">
      <c r="A33" s="91"/>
      <c r="B33" s="91"/>
      <c r="C33" s="91"/>
      <c r="D33" s="91"/>
      <c r="E33" s="91"/>
      <c r="F33" s="91"/>
      <c r="G33" s="91"/>
      <c r="H33" s="91"/>
    </row>
    <row r="34" spans="1:8" ht="15.75">
      <c r="A34" s="91"/>
      <c r="B34" s="91"/>
      <c r="C34" s="91"/>
      <c r="D34" s="91"/>
      <c r="E34" s="91"/>
      <c r="F34" s="91"/>
      <c r="G34" s="91"/>
      <c r="H34" s="91"/>
    </row>
    <row r="35" spans="1:8" ht="15.75">
      <c r="A35" s="91"/>
      <c r="B35" s="91"/>
      <c r="C35" s="91"/>
      <c r="D35" s="91"/>
      <c r="E35" s="91"/>
      <c r="F35" s="91"/>
      <c r="G35" s="91"/>
      <c r="H35" s="91"/>
    </row>
    <row r="36" spans="1:8" ht="15.75">
      <c r="A36" s="91"/>
      <c r="B36" s="91"/>
      <c r="C36" s="91"/>
      <c r="D36" s="91"/>
      <c r="E36" s="91"/>
      <c r="F36" s="91"/>
      <c r="G36" s="91"/>
      <c r="H36" s="91"/>
    </row>
    <row r="37" spans="1:8" ht="15.75">
      <c r="A37" s="91"/>
      <c r="B37" s="91"/>
      <c r="C37" s="91"/>
      <c r="D37" s="91"/>
      <c r="E37" s="91"/>
      <c r="F37" s="91"/>
      <c r="G37" s="91"/>
      <c r="H37" s="91"/>
    </row>
    <row r="38" spans="1:8" ht="15.75">
      <c r="A38" s="91"/>
      <c r="B38" s="91"/>
      <c r="C38" s="91"/>
      <c r="D38" s="91"/>
      <c r="E38" s="91"/>
      <c r="F38" s="91"/>
      <c r="G38" s="91"/>
      <c r="H38" s="91"/>
    </row>
    <row r="39" spans="1:8" ht="15.75">
      <c r="A39" s="91"/>
      <c r="B39" s="91"/>
      <c r="C39" s="91"/>
      <c r="D39" s="91"/>
      <c r="E39" s="91"/>
      <c r="F39" s="91"/>
      <c r="G39" s="91"/>
      <c r="H39" s="91"/>
    </row>
    <row r="40" spans="1:8" ht="15.75">
      <c r="A40" s="91"/>
      <c r="B40" s="91"/>
      <c r="C40" s="91"/>
      <c r="D40" s="91"/>
      <c r="E40" s="91"/>
      <c r="F40" s="91"/>
      <c r="G40" s="91"/>
      <c r="H40" s="91"/>
    </row>
    <row r="41" spans="1:8" ht="15.75">
      <c r="A41" s="91"/>
      <c r="B41" s="91"/>
      <c r="C41" s="91"/>
      <c r="D41" s="91"/>
      <c r="E41" s="91"/>
      <c r="F41" s="91"/>
      <c r="G41" s="91"/>
      <c r="H41" s="91"/>
    </row>
    <row r="42" spans="1:8" ht="15.75">
      <c r="A42" s="91"/>
      <c r="B42" s="91"/>
      <c r="C42" s="91"/>
      <c r="D42" s="91"/>
      <c r="E42" s="91"/>
      <c r="F42" s="91"/>
      <c r="G42" s="91"/>
      <c r="H42" s="91"/>
    </row>
    <row r="43" spans="1:8" ht="14.25">
      <c r="A43" s="96" t="s">
        <v>58</v>
      </c>
      <c r="B43" s="96"/>
      <c r="C43" s="96"/>
      <c r="D43" s="96"/>
      <c r="E43" s="96"/>
      <c r="F43" s="96"/>
      <c r="G43" s="96" t="s">
        <v>59</v>
      </c>
      <c r="H43" s="96"/>
    </row>
    <row r="44" spans="1:8" ht="15.75" customHeight="1">
      <c r="A44" s="96" t="s">
        <v>60</v>
      </c>
      <c r="B44" s="96"/>
      <c r="C44" s="96"/>
      <c r="D44" s="96"/>
      <c r="E44" s="96"/>
      <c r="F44" s="96"/>
      <c r="G44" s="96" t="s">
        <v>59</v>
      </c>
      <c r="H44" s="96"/>
    </row>
    <row r="45" spans="1:8" ht="20.100000000000001" customHeight="1">
      <c r="A45" s="97" t="s">
        <v>61</v>
      </c>
      <c r="G45" s="90" t="s">
        <v>62</v>
      </c>
    </row>
    <row r="46" spans="1:8" ht="20.100000000000001" customHeight="1">
      <c r="A46" s="98"/>
      <c r="B46" s="98"/>
      <c r="C46" s="98"/>
      <c r="D46" s="98"/>
      <c r="E46" s="98"/>
      <c r="F46" s="98"/>
      <c r="G46" s="98" t="s">
        <v>63</v>
      </c>
      <c r="H46" s="98"/>
    </row>
    <row r="47" spans="1:8" ht="20.100000000000001" customHeight="1">
      <c r="A47" s="96" t="s">
        <v>64</v>
      </c>
      <c r="B47" s="99" t="s">
        <v>65</v>
      </c>
      <c r="C47" s="99"/>
      <c r="D47" s="99"/>
      <c r="E47" s="99"/>
      <c r="F47" s="99"/>
    </row>
    <row r="48" spans="1:8" ht="20.100000000000001" customHeight="1">
      <c r="A48" s="96" t="s">
        <v>66</v>
      </c>
      <c r="B48" s="99" t="s">
        <v>67</v>
      </c>
      <c r="C48" s="99"/>
      <c r="D48" s="99"/>
      <c r="E48" s="99"/>
      <c r="F48" s="99"/>
      <c r="G48" s="96" t="s">
        <v>68</v>
      </c>
      <c r="H48" s="100" t="s">
        <v>69</v>
      </c>
    </row>
    <row r="49" spans="1:8" ht="20.100000000000001" customHeight="1">
      <c r="A49" s="96" t="s">
        <v>70</v>
      </c>
      <c r="B49" s="101" t="s">
        <v>71</v>
      </c>
      <c r="C49" s="101"/>
      <c r="D49" s="101"/>
      <c r="E49" s="101"/>
      <c r="F49" s="99"/>
      <c r="G49" s="96" t="s">
        <v>72</v>
      </c>
      <c r="H49" s="102" t="s">
        <v>73</v>
      </c>
    </row>
    <row r="50" spans="1:8" ht="20.100000000000001" customHeight="1">
      <c r="A50" s="96" t="s">
        <v>74</v>
      </c>
      <c r="B50" s="96" t="s">
        <v>76</v>
      </c>
      <c r="C50" s="96"/>
      <c r="D50" s="96"/>
      <c r="E50" s="96"/>
      <c r="F50" s="96"/>
      <c r="G50" s="96" t="s">
        <v>75</v>
      </c>
      <c r="H50" s="103"/>
    </row>
    <row r="51" spans="1:8">
      <c r="H51" s="104"/>
    </row>
    <row r="149" spans="7:7">
      <c r="G149" s="105"/>
    </row>
  </sheetData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view="pageBreakPreview" topLeftCell="B29" zoomScale="60" zoomScaleNormal="80" workbookViewId="0">
      <selection activeCell="I1" sqref="I1:I1048576"/>
    </sheetView>
  </sheetViews>
  <sheetFormatPr defaultColWidth="9.125" defaultRowHeight="12.75"/>
  <cols>
    <col min="1" max="1" width="16" style="1" hidden="1" customWidth="1"/>
    <col min="2" max="2" width="12.75" style="2" customWidth="1"/>
    <col min="3" max="3" width="101.625" style="3" customWidth="1"/>
    <col min="4" max="4" width="5.125" style="3" customWidth="1"/>
    <col min="5" max="5" width="5.375" style="3" customWidth="1"/>
    <col min="6" max="6" width="9.625" style="3" customWidth="1"/>
    <col min="7" max="7" width="10.25" style="3" customWidth="1"/>
    <col min="8" max="8" width="38.875" style="3" customWidth="1"/>
    <col min="9" max="9" width="9" style="76" customWidth="1"/>
    <col min="10" max="16384" width="9.125" style="3"/>
  </cols>
  <sheetData>
    <row r="1" spans="1:9" ht="18.75" customHeight="1">
      <c r="B1" s="4" t="s">
        <v>0</v>
      </c>
    </row>
    <row r="2" spans="1:9" s="6" customFormat="1" ht="18.75" customHeight="1" thickBot="1">
      <c r="A2" s="5"/>
      <c r="B2" s="4" t="s">
        <v>1</v>
      </c>
      <c r="I2" s="26"/>
    </row>
    <row r="3" spans="1:9" s="6" customFormat="1" ht="18.75" customHeight="1" thickBot="1">
      <c r="A3" s="5"/>
      <c r="B3" s="7" t="s">
        <v>0</v>
      </c>
      <c r="C3" s="8"/>
      <c r="D3" s="8"/>
      <c r="E3" s="8"/>
      <c r="F3" s="8"/>
      <c r="G3" s="8"/>
      <c r="H3" s="9"/>
      <c r="I3" s="77"/>
    </row>
    <row r="4" spans="1:9" s="6" customFormat="1" ht="18.75" customHeight="1" thickBot="1">
      <c r="A4" s="5"/>
      <c r="B4" s="10" t="s">
        <v>56</v>
      </c>
      <c r="C4" s="11"/>
      <c r="D4" s="11"/>
      <c r="E4" s="11"/>
      <c r="F4" s="11"/>
      <c r="G4" s="11"/>
      <c r="H4" s="12"/>
      <c r="I4" s="78"/>
    </row>
    <row r="5" spans="1:9" s="6" customFormat="1" ht="18.75" customHeight="1" thickBot="1">
      <c r="A5" s="5"/>
      <c r="B5" s="13" t="s">
        <v>2</v>
      </c>
      <c r="C5" s="14" t="s">
        <v>3</v>
      </c>
      <c r="D5" s="15" t="s">
        <v>4</v>
      </c>
      <c r="E5" s="15" t="s">
        <v>5</v>
      </c>
      <c r="F5" s="14" t="s">
        <v>6</v>
      </c>
      <c r="G5" s="14" t="s">
        <v>7</v>
      </c>
      <c r="H5" s="16" t="s">
        <v>8</v>
      </c>
      <c r="I5" s="17" t="s">
        <v>9</v>
      </c>
    </row>
    <row r="6" spans="1:9" s="6" customFormat="1" ht="147.75" customHeight="1" thickBot="1">
      <c r="A6" s="5"/>
      <c r="B6" s="82" t="s">
        <v>10</v>
      </c>
      <c r="C6" s="87" t="s">
        <v>57</v>
      </c>
      <c r="D6" s="18">
        <v>4</v>
      </c>
      <c r="E6" s="19" t="s">
        <v>11</v>
      </c>
      <c r="F6" s="81">
        <v>5633.55</v>
      </c>
      <c r="G6" s="85">
        <f t="shared" ref="G6:G12" si="0">D6*F6</f>
        <v>22534.2</v>
      </c>
      <c r="H6" s="83"/>
      <c r="I6" s="80" t="s">
        <v>12</v>
      </c>
    </row>
    <row r="7" spans="1:9" s="6" customFormat="1" ht="20.25" customHeight="1" thickBot="1">
      <c r="A7" s="5"/>
      <c r="B7" s="82"/>
      <c r="C7" s="86" t="s">
        <v>44</v>
      </c>
      <c r="D7" s="18">
        <v>128</v>
      </c>
      <c r="E7" s="19" t="s">
        <v>11</v>
      </c>
      <c r="F7" s="20">
        <v>1</v>
      </c>
      <c r="G7" s="85">
        <f t="shared" ref="G7" si="1">D7*F7</f>
        <v>128</v>
      </c>
      <c r="H7" s="83"/>
      <c r="I7" s="80" t="s">
        <v>14</v>
      </c>
    </row>
    <row r="8" spans="1:9" s="6" customFormat="1" ht="50.25" customHeight="1" thickBot="1">
      <c r="A8" s="5"/>
      <c r="B8" s="82"/>
      <c r="C8" s="86" t="s">
        <v>13</v>
      </c>
      <c r="D8" s="18">
        <v>128</v>
      </c>
      <c r="E8" s="19" t="s">
        <v>11</v>
      </c>
      <c r="F8" s="20">
        <v>7.48</v>
      </c>
      <c r="G8" s="85">
        <f t="shared" si="0"/>
        <v>957.44</v>
      </c>
      <c r="H8" s="83"/>
      <c r="I8" s="80" t="s">
        <v>14</v>
      </c>
    </row>
    <row r="9" spans="1:9" s="6" customFormat="1" ht="74.650000000000006" customHeight="1" thickBot="1">
      <c r="A9" s="5"/>
      <c r="B9" s="82" t="s">
        <v>15</v>
      </c>
      <c r="C9" s="87" t="s">
        <v>16</v>
      </c>
      <c r="D9" s="18">
        <v>2</v>
      </c>
      <c r="E9" s="19" t="s">
        <v>11</v>
      </c>
      <c r="F9" s="21">
        <v>54</v>
      </c>
      <c r="G9" s="85">
        <f t="shared" si="0"/>
        <v>108</v>
      </c>
      <c r="H9" s="83"/>
      <c r="I9" s="80" t="s">
        <v>17</v>
      </c>
    </row>
    <row r="10" spans="1:9" s="6" customFormat="1" ht="20.25" customHeight="1" thickBot="1">
      <c r="A10" s="5"/>
      <c r="B10" s="82"/>
      <c r="C10" s="84" t="s">
        <v>18</v>
      </c>
      <c r="D10" s="18">
        <v>2</v>
      </c>
      <c r="E10" s="19" t="s">
        <v>11</v>
      </c>
      <c r="F10" s="21">
        <v>25.27</v>
      </c>
      <c r="G10" s="85">
        <f t="shared" si="0"/>
        <v>50.54</v>
      </c>
      <c r="H10" s="83"/>
      <c r="I10" s="80" t="s">
        <v>19</v>
      </c>
    </row>
    <row r="11" spans="1:9" s="6" customFormat="1" ht="74.650000000000006" customHeight="1" thickBot="1">
      <c r="A11" s="5"/>
      <c r="B11" s="82" t="s">
        <v>20</v>
      </c>
      <c r="C11" s="87" t="s">
        <v>21</v>
      </c>
      <c r="D11" s="18">
        <v>14</v>
      </c>
      <c r="E11" s="19" t="s">
        <v>11</v>
      </c>
      <c r="F11" s="21">
        <v>122</v>
      </c>
      <c r="G11" s="85">
        <f t="shared" si="0"/>
        <v>1708</v>
      </c>
      <c r="H11" s="83"/>
      <c r="I11" s="80" t="s">
        <v>22</v>
      </c>
    </row>
    <row r="12" spans="1:9" s="6" customFormat="1" ht="20.25" customHeight="1" thickBot="1">
      <c r="A12" s="5"/>
      <c r="B12" s="82"/>
      <c r="C12" s="84" t="s">
        <v>23</v>
      </c>
      <c r="D12" s="18">
        <v>14</v>
      </c>
      <c r="E12" s="19" t="s">
        <v>11</v>
      </c>
      <c r="F12" s="21">
        <v>25.27</v>
      </c>
      <c r="G12" s="85">
        <f t="shared" si="0"/>
        <v>353.78</v>
      </c>
      <c r="H12" s="83"/>
      <c r="I12" s="80" t="s">
        <v>24</v>
      </c>
    </row>
    <row r="13" spans="1:9" s="6" customFormat="1" ht="87.75" customHeight="1" thickBot="1">
      <c r="A13" s="5"/>
      <c r="B13" s="82" t="s">
        <v>25</v>
      </c>
      <c r="C13" s="88" t="s">
        <v>46</v>
      </c>
      <c r="D13" s="18">
        <v>7</v>
      </c>
      <c r="E13" s="19" t="s">
        <v>11</v>
      </c>
      <c r="F13" s="20">
        <v>350</v>
      </c>
      <c r="G13" s="85">
        <f t="shared" ref="G13:G15" si="2">D13*F13</f>
        <v>2450</v>
      </c>
      <c r="H13" s="83"/>
      <c r="I13" s="80" t="s">
        <v>26</v>
      </c>
    </row>
    <row r="14" spans="1:9" s="6" customFormat="1" ht="20.25" customHeight="1" thickBot="1">
      <c r="A14" s="5"/>
      <c r="B14" s="82"/>
      <c r="C14" s="86" t="s">
        <v>44</v>
      </c>
      <c r="D14" s="18">
        <v>28</v>
      </c>
      <c r="E14" s="19" t="s">
        <v>11</v>
      </c>
      <c r="F14" s="20">
        <v>1</v>
      </c>
      <c r="G14" s="85">
        <f t="shared" si="2"/>
        <v>28</v>
      </c>
      <c r="H14" s="83"/>
      <c r="I14" s="80" t="s">
        <v>52</v>
      </c>
    </row>
    <row r="15" spans="1:9" s="6" customFormat="1" ht="50.25" customHeight="1" thickBot="1">
      <c r="A15" s="5"/>
      <c r="B15" s="82"/>
      <c r="C15" s="86" t="s">
        <v>13</v>
      </c>
      <c r="D15" s="18">
        <v>28</v>
      </c>
      <c r="E15" s="19" t="s">
        <v>11</v>
      </c>
      <c r="F15" s="20">
        <v>7.48</v>
      </c>
      <c r="G15" s="85">
        <f t="shared" si="2"/>
        <v>209.44</v>
      </c>
      <c r="H15" s="83"/>
      <c r="I15" s="80" t="s">
        <v>52</v>
      </c>
    </row>
    <row r="16" spans="1:9" s="6" customFormat="1" ht="21" customHeight="1" thickBot="1">
      <c r="A16" s="5"/>
      <c r="B16" s="106" t="s">
        <v>27</v>
      </c>
      <c r="C16" s="106"/>
      <c r="D16" s="106"/>
      <c r="E16" s="106"/>
      <c r="F16" s="106"/>
      <c r="G16" s="23">
        <f>SUM(G6:G15)</f>
        <v>28527.399999999998</v>
      </c>
      <c r="H16" s="24"/>
      <c r="I16" s="79"/>
    </row>
    <row r="17" spans="1:9" s="26" customFormat="1" ht="21" customHeight="1" thickBot="1">
      <c r="A17" s="25"/>
      <c r="B17" s="106" t="s">
        <v>28</v>
      </c>
      <c r="C17" s="106"/>
      <c r="D17" s="106"/>
      <c r="E17" s="106"/>
      <c r="F17" s="106"/>
      <c r="G17" s="23">
        <f>G16*0.23</f>
        <v>6561.3019999999997</v>
      </c>
      <c r="H17" s="24"/>
      <c r="I17" s="79"/>
    </row>
    <row r="18" spans="1:9" s="22" customFormat="1" ht="21" customHeight="1" thickBot="1">
      <c r="A18" s="27"/>
      <c r="B18" s="106" t="s">
        <v>29</v>
      </c>
      <c r="C18" s="106"/>
      <c r="D18" s="106"/>
      <c r="E18" s="106"/>
      <c r="F18" s="106"/>
      <c r="G18" s="23">
        <f>SUM(G16:G17)</f>
        <v>35088.701999999997</v>
      </c>
      <c r="H18" s="24"/>
      <c r="I18" s="79"/>
    </row>
    <row r="19" spans="1:9" s="6" customFormat="1" ht="14.25" customHeight="1">
      <c r="A19" s="5"/>
      <c r="B19" s="28"/>
      <c r="C19" s="29"/>
      <c r="F19" s="26"/>
      <c r="I19" s="26"/>
    </row>
    <row r="20" spans="1:9" s="6" customFormat="1" ht="21.75" customHeight="1" thickBot="1">
      <c r="A20" s="5"/>
      <c r="B20" s="28"/>
      <c r="C20" s="6" t="s">
        <v>50</v>
      </c>
      <c r="I20" s="26"/>
    </row>
    <row r="21" spans="1:9" s="6" customFormat="1" ht="24.75" customHeight="1" thickBot="1">
      <c r="A21" s="5"/>
      <c r="B21" s="28"/>
      <c r="C21" s="32" t="s">
        <v>49</v>
      </c>
      <c r="D21" s="33"/>
      <c r="E21" s="34"/>
      <c r="F21" s="34"/>
      <c r="G21" s="35"/>
      <c r="I21" s="26"/>
    </row>
    <row r="22" spans="1:9" ht="13.5" thickBot="1">
      <c r="A22" s="37"/>
      <c r="B22" s="68"/>
      <c r="C22" s="73" t="s">
        <v>3</v>
      </c>
      <c r="D22" s="73" t="s">
        <v>4</v>
      </c>
      <c r="E22" s="73" t="s">
        <v>5</v>
      </c>
      <c r="F22" s="74" t="s">
        <v>6</v>
      </c>
      <c r="G22" s="74" t="s">
        <v>7</v>
      </c>
    </row>
    <row r="23" spans="1:9" ht="13.5" thickBot="1">
      <c r="A23" s="37"/>
      <c r="B23" s="38"/>
      <c r="C23" s="39" t="s">
        <v>53</v>
      </c>
      <c r="D23" s="40"/>
      <c r="E23" s="40"/>
      <c r="F23" s="41"/>
      <c r="G23" s="42"/>
    </row>
    <row r="24" spans="1:9" s="6" customFormat="1" ht="18" customHeight="1">
      <c r="A24" s="43"/>
      <c r="B24" s="44"/>
      <c r="C24" s="45" t="s">
        <v>31</v>
      </c>
      <c r="D24" s="36">
        <v>4</v>
      </c>
      <c r="E24" s="30" t="s">
        <v>30</v>
      </c>
      <c r="F24" s="46">
        <v>30</v>
      </c>
      <c r="G24" s="47">
        <f t="shared" ref="G24:G33" si="3">D24*F24</f>
        <v>120</v>
      </c>
      <c r="I24" s="26"/>
    </row>
    <row r="25" spans="1:9" s="6" customFormat="1" ht="18" customHeight="1">
      <c r="A25" s="43"/>
      <c r="B25" s="44"/>
      <c r="C25" s="48" t="s">
        <v>32</v>
      </c>
      <c r="D25" s="49">
        <v>28</v>
      </c>
      <c r="E25" s="31" t="s">
        <v>30</v>
      </c>
      <c r="F25" s="50">
        <v>15</v>
      </c>
      <c r="G25" s="51">
        <f t="shared" si="3"/>
        <v>420</v>
      </c>
      <c r="I25" s="26"/>
    </row>
    <row r="26" spans="1:9" s="6" customFormat="1" ht="18" customHeight="1">
      <c r="A26" s="43"/>
      <c r="B26" s="44"/>
      <c r="C26" s="48" t="s">
        <v>40</v>
      </c>
      <c r="D26" s="49">
        <v>1</v>
      </c>
      <c r="E26" s="49" t="s">
        <v>33</v>
      </c>
      <c r="F26" s="52">
        <v>230</v>
      </c>
      <c r="G26" s="53">
        <f t="shared" si="3"/>
        <v>230</v>
      </c>
      <c r="I26" s="26"/>
    </row>
    <row r="27" spans="1:9" s="6" customFormat="1" ht="18" customHeight="1">
      <c r="A27" s="43"/>
      <c r="B27" s="44"/>
      <c r="C27" s="48" t="s">
        <v>35</v>
      </c>
      <c r="D27" s="49">
        <v>15</v>
      </c>
      <c r="E27" s="49" t="s">
        <v>30</v>
      </c>
      <c r="F27" s="52">
        <v>15</v>
      </c>
      <c r="G27" s="53">
        <f t="shared" si="3"/>
        <v>225</v>
      </c>
      <c r="I27" s="26"/>
    </row>
    <row r="28" spans="1:9" s="6" customFormat="1" ht="18" customHeight="1">
      <c r="A28" s="43"/>
      <c r="B28" s="44"/>
      <c r="C28" s="48" t="s">
        <v>38</v>
      </c>
      <c r="D28" s="49">
        <v>0.3</v>
      </c>
      <c r="E28" s="49" t="s">
        <v>36</v>
      </c>
      <c r="F28" s="52">
        <f>SUM(G25:G27,G31,G32)</f>
        <v>1600</v>
      </c>
      <c r="G28" s="53">
        <f t="shared" si="3"/>
        <v>480</v>
      </c>
      <c r="I28" s="26"/>
    </row>
    <row r="29" spans="1:9" s="6" customFormat="1" ht="18" customHeight="1">
      <c r="A29" s="43"/>
      <c r="B29" s="44"/>
      <c r="C29" s="48" t="s">
        <v>54</v>
      </c>
      <c r="D29" s="49">
        <v>1</v>
      </c>
      <c r="E29" s="49" t="s">
        <v>33</v>
      </c>
      <c r="F29" s="52">
        <v>2000</v>
      </c>
      <c r="G29" s="53">
        <f t="shared" si="3"/>
        <v>2000</v>
      </c>
      <c r="I29" s="26"/>
    </row>
    <row r="30" spans="1:9" s="6" customFormat="1" ht="18" customHeight="1">
      <c r="A30" s="43"/>
      <c r="B30" s="44"/>
      <c r="C30" s="48" t="s">
        <v>43</v>
      </c>
      <c r="D30" s="49">
        <v>10</v>
      </c>
      <c r="E30" s="49" t="s">
        <v>30</v>
      </c>
      <c r="F30" s="52">
        <v>30</v>
      </c>
      <c r="G30" s="53">
        <f t="shared" si="3"/>
        <v>300</v>
      </c>
      <c r="I30" s="26"/>
    </row>
    <row r="31" spans="1:9" s="6" customFormat="1" ht="18" customHeight="1">
      <c r="A31" s="43"/>
      <c r="B31" s="44"/>
      <c r="C31" s="48" t="s">
        <v>41</v>
      </c>
      <c r="D31" s="49">
        <v>1</v>
      </c>
      <c r="E31" s="49" t="s">
        <v>11</v>
      </c>
      <c r="F31" s="52">
        <v>350</v>
      </c>
      <c r="G31" s="53">
        <f t="shared" si="3"/>
        <v>350</v>
      </c>
      <c r="I31" s="26"/>
    </row>
    <row r="32" spans="1:9" s="6" customFormat="1" ht="18" customHeight="1">
      <c r="A32" s="43"/>
      <c r="B32" s="44"/>
      <c r="C32" s="48" t="s">
        <v>42</v>
      </c>
      <c r="D32" s="49">
        <v>25</v>
      </c>
      <c r="E32" s="49" t="s">
        <v>30</v>
      </c>
      <c r="F32" s="52">
        <v>15</v>
      </c>
      <c r="G32" s="53">
        <f t="shared" si="3"/>
        <v>375</v>
      </c>
      <c r="I32" s="26"/>
    </row>
    <row r="33" spans="1:9" s="6" customFormat="1" ht="18" customHeight="1">
      <c r="A33" s="43"/>
      <c r="B33" s="44"/>
      <c r="C33" s="54" t="s">
        <v>37</v>
      </c>
      <c r="D33" s="55">
        <v>0.1</v>
      </c>
      <c r="E33" s="55" t="s">
        <v>36</v>
      </c>
      <c r="F33" s="56">
        <f>SUM(G24:G32)</f>
        <v>4500</v>
      </c>
      <c r="G33" s="57">
        <f t="shared" si="3"/>
        <v>450</v>
      </c>
      <c r="I33" s="26"/>
    </row>
    <row r="34" spans="1:9" s="6" customFormat="1" ht="18" customHeight="1" thickBot="1">
      <c r="A34" s="43"/>
      <c r="B34" s="44"/>
      <c r="C34" s="58" t="s">
        <v>45</v>
      </c>
      <c r="D34" s="59">
        <v>0.06</v>
      </c>
      <c r="E34" s="59" t="s">
        <v>36</v>
      </c>
      <c r="F34" s="60">
        <f>SUM(G25:G33)</f>
        <v>4830</v>
      </c>
      <c r="G34" s="61">
        <f>D34*F34</f>
        <v>289.8</v>
      </c>
      <c r="I34" s="26"/>
    </row>
    <row r="35" spans="1:9" s="6" customFormat="1" ht="18" customHeight="1" thickBot="1">
      <c r="A35" s="43"/>
      <c r="B35" s="44"/>
      <c r="C35" s="62"/>
      <c r="D35" s="63"/>
      <c r="E35" s="63"/>
      <c r="F35" s="64"/>
      <c r="G35" s="42">
        <f>SUM(G24:G34)</f>
        <v>5239.8</v>
      </c>
      <c r="I35" s="26"/>
    </row>
    <row r="36" spans="1:9" s="6" customFormat="1" ht="18" customHeight="1">
      <c r="A36" s="43"/>
      <c r="B36" s="44"/>
      <c r="C36" s="45" t="s">
        <v>48</v>
      </c>
      <c r="D36" s="65">
        <v>4</v>
      </c>
      <c r="E36" s="65" t="s">
        <v>33</v>
      </c>
      <c r="F36" s="66">
        <f>SUM(G24:G34)</f>
        <v>5239.8</v>
      </c>
      <c r="G36" s="67">
        <f>D36*F36</f>
        <v>20959.2</v>
      </c>
      <c r="I36" s="26"/>
    </row>
    <row r="37" spans="1:9" s="6" customFormat="1" ht="18" customHeight="1">
      <c r="A37" s="43"/>
      <c r="B37" s="44"/>
      <c r="C37" s="48" t="s">
        <v>34</v>
      </c>
      <c r="D37" s="49">
        <v>1</v>
      </c>
      <c r="E37" s="49" t="s">
        <v>33</v>
      </c>
      <c r="F37" s="52">
        <v>1200</v>
      </c>
      <c r="G37" s="53">
        <f>D37*F37</f>
        <v>1200</v>
      </c>
      <c r="I37" s="26"/>
    </row>
    <row r="38" spans="1:9" s="6" customFormat="1" ht="18" customHeight="1" thickBot="1">
      <c r="A38" s="43"/>
      <c r="B38" s="44"/>
      <c r="C38" s="58" t="s">
        <v>39</v>
      </c>
      <c r="D38" s="59">
        <v>15</v>
      </c>
      <c r="E38" s="59" t="s">
        <v>30</v>
      </c>
      <c r="F38" s="60">
        <v>25</v>
      </c>
      <c r="G38" s="61">
        <f>D38*F38</f>
        <v>375</v>
      </c>
      <c r="I38" s="26"/>
    </row>
    <row r="39" spans="1:9" ht="13.5" thickBot="1">
      <c r="A39" s="37"/>
      <c r="B39" s="38"/>
      <c r="C39" s="39" t="s">
        <v>47</v>
      </c>
      <c r="D39" s="40"/>
      <c r="E39" s="40"/>
      <c r="F39" s="41"/>
      <c r="G39" s="42">
        <f>SUM(G36:G38)</f>
        <v>22534.2</v>
      </c>
    </row>
    <row r="40" spans="1:9" ht="81" customHeight="1" thickBot="1">
      <c r="A40" s="37"/>
      <c r="B40" s="68"/>
      <c r="C40" s="69" t="s">
        <v>51</v>
      </c>
      <c r="D40" s="70"/>
      <c r="E40" s="71"/>
      <c r="F40" s="75" t="s">
        <v>55</v>
      </c>
      <c r="G40" s="72">
        <f>G39/4</f>
        <v>5633.55</v>
      </c>
    </row>
  </sheetData>
  <mergeCells count="3">
    <mergeCell ref="B16:F16"/>
    <mergeCell ref="B17:F17"/>
    <mergeCell ref="B18:F18"/>
  </mergeCells>
  <pageMargins left="0.31496062992125984" right="0.31496062992125984" top="0.35433070866141736" bottom="0.35433070866141736" header="0.31496062992125984" footer="0.31496062992125984"/>
  <pageSetup paperSize="9" scale="67" orientation="landscape" horizontalDpi="300" verticalDpi="300" r:id="rId1"/>
  <rowBreaks count="1" manualBreakCount="1">
    <brk id="19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Titul</vt:lpstr>
      <vt:lpstr>Varianta 2</vt:lpstr>
      <vt:lpstr>'Varianta 2'!Oblasť_tlače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Murguia</dc:creator>
  <dc:description/>
  <cp:lastModifiedBy>Uzivatel</cp:lastModifiedBy>
  <cp:revision>3</cp:revision>
  <cp:lastPrinted>2025-06-11T04:50:49Z</cp:lastPrinted>
  <dcterms:created xsi:type="dcterms:W3CDTF">2025-05-27T09:26:33Z</dcterms:created>
  <dcterms:modified xsi:type="dcterms:W3CDTF">2025-06-11T05:11:42Z</dcterms:modified>
  <dc:language>sk-SK</dc:language>
</cp:coreProperties>
</file>