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L:\PROJECTS\2025\14_Resovsky_DomSmutku\osvetlenie\FIN_Email\"/>
    </mc:Choice>
  </mc:AlternateContent>
  <xr:revisionPtr revIDLastSave="0" documentId="13_ncr:1_{2E68C2F5-BDA6-4AB8-B794-716945180553}" xr6:coauthVersionLast="47" xr6:coauthVersionMax="47" xr10:uidLastSave="{00000000-0000-0000-0000-000000000000}"/>
  <bookViews>
    <workbookView xWindow="-120" yWindow="-120" windowWidth="38640" windowHeight="21240" tabRatio="500" xr2:uid="{00000000-000D-0000-FFFF-FFFF00000000}"/>
  </bookViews>
  <sheets>
    <sheet name="Hárok1" sheetId="1" r:id="rId1"/>
  </sheets>
  <definedNames>
    <definedName name="_xlnm.Print_Area" localSheetId="0">Hárok1!$B$1:$J$40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18" i="1" l="1"/>
  <c r="G17" i="1"/>
  <c r="G16" i="1"/>
  <c r="G35" i="1"/>
  <c r="G15" i="1"/>
  <c r="G14" i="1"/>
  <c r="G13" i="1"/>
  <c r="G38" i="1"/>
  <c r="G37" i="1"/>
  <c r="G32" i="1"/>
  <c r="G31" i="1"/>
  <c r="G30" i="1"/>
  <c r="G29" i="1"/>
  <c r="G27" i="1"/>
  <c r="G26" i="1"/>
  <c r="G25" i="1"/>
  <c r="G24" i="1"/>
  <c r="G7" i="1"/>
  <c r="F28" i="1" l="1"/>
  <c r="G28" i="1" s="1"/>
  <c r="F33" i="1" l="1"/>
  <c r="G33" i="1" s="1"/>
  <c r="F34" i="1" s="1"/>
  <c r="G34" i="1" s="1"/>
  <c r="G12" i="1"/>
  <c r="G11" i="1"/>
  <c r="G10" i="1"/>
  <c r="G9" i="1"/>
  <c r="G8" i="1"/>
  <c r="G6" i="1"/>
  <c r="F36" i="1" l="1"/>
  <c r="G36" i="1"/>
  <c r="G39" i="1" s="1"/>
  <c r="G40" i="1" s="1"/>
</calcChain>
</file>

<file path=xl/sharedStrings.xml><?xml version="1.0" encoding="utf-8"?>
<sst xmlns="http://schemas.openxmlformats.org/spreadsheetml/2006/main" count="88" uniqueCount="58">
  <si>
    <t>Stavba : Dom smútku Prešov</t>
  </si>
  <si>
    <t>Objekt : Vstupný priestor a hlavná sála</t>
  </si>
  <si>
    <t>PRIESTOR</t>
  </si>
  <si>
    <t>POPIS</t>
  </si>
  <si>
    <t>PC</t>
  </si>
  <si>
    <t>MJ</t>
  </si>
  <si>
    <t>JC bez DPH</t>
  </si>
  <si>
    <t>CC bez DPH</t>
  </si>
  <si>
    <t>OBRAZOVÁ PRÍLOHA</t>
  </si>
  <si>
    <t>LEGENDA</t>
  </si>
  <si>
    <t>Prechod, Hlavná Sála</t>
  </si>
  <si>
    <t>kus</t>
  </si>
  <si>
    <t>A</t>
  </si>
  <si>
    <t>Žiarovka stmievateľná LED Classic A 100 Filament DIM CRI97 S 9,2 W 1055 lm Frosted E27</t>
  </si>
  <si>
    <t>Ax</t>
  </si>
  <si>
    <t>Prechod</t>
  </si>
  <si>
    <r>
      <rPr>
        <sz val="10"/>
        <rFont val="Arial"/>
        <family val="2"/>
        <charset val="238"/>
      </rPr>
      <t xml:space="preserve">Svietidlo podľa výberu architekta  - Zápustne svietidlo LED 6W, 500mA, 474 lm, </t>
    </r>
    <r>
      <rPr>
        <b/>
        <sz val="10"/>
        <rFont val="Arial"/>
        <family val="2"/>
        <charset val="238"/>
      </rPr>
      <t>3000K</t>
    </r>
    <r>
      <rPr>
        <sz val="10"/>
        <rFont val="Arial"/>
        <family val="2"/>
        <charset val="238"/>
      </rPr>
      <t xml:space="preserve">, Ra90, MacAdam 2, široká optika 53°, L80B20 50.000h, 220-240V/50-60Hz, </t>
    </r>
    <r>
      <rPr>
        <b/>
        <sz val="10"/>
        <rFont val="Arial"/>
        <family val="2"/>
        <charset val="238"/>
      </rPr>
      <t>DALI PUSH STMIEVANIE</t>
    </r>
    <r>
      <rPr>
        <sz val="10"/>
        <rFont val="Arial"/>
        <family val="2"/>
        <charset val="238"/>
      </rPr>
      <t>, IP65, rozmer d43x82 mm, montážny otvor Ø37 mm, 0,46 kg, hliník a UV odolný technopolymer, biele</t>
    </r>
  </si>
  <si>
    <t>B</t>
  </si>
  <si>
    <t>Napájač pre vzdialené umiestnenie 500 mA 30/220-240V DALI PUSH DIMM 0,128 kg</t>
  </si>
  <si>
    <t>Bx</t>
  </si>
  <si>
    <t>Hlavná Sála</t>
  </si>
  <si>
    <r>
      <rPr>
        <sz val="10"/>
        <rFont val="Arial"/>
        <family val="2"/>
        <charset val="238"/>
      </rPr>
      <t xml:space="preserve">Svietidlo podľa výberu architekta  - Zápustne svietidlo LED 18W, 550mA, 2540 lm, </t>
    </r>
    <r>
      <rPr>
        <b/>
        <sz val="10"/>
        <rFont val="Arial"/>
        <family val="2"/>
        <charset val="238"/>
      </rPr>
      <t>3000K</t>
    </r>
    <r>
      <rPr>
        <sz val="10"/>
        <rFont val="Arial"/>
        <family val="2"/>
        <charset val="238"/>
      </rPr>
      <t xml:space="preserve">, Ra90, MacAdam 2, široká optika 53°, L80B20 50.000h, 220-240V/50-60Hz, </t>
    </r>
    <r>
      <rPr>
        <b/>
        <sz val="10"/>
        <rFont val="Arial"/>
        <family val="2"/>
        <charset val="238"/>
      </rPr>
      <t>DALI PUSH STMIEVANIE</t>
    </r>
    <r>
      <rPr>
        <sz val="10"/>
        <rFont val="Arial"/>
        <family val="2"/>
        <charset val="238"/>
      </rPr>
      <t>, IP65, rozmer d115x105 mm, montážny otvor Ø105 mm, 0,46 kg, hliník a UV odolný technopolymer, biele</t>
    </r>
  </si>
  <si>
    <t>C</t>
  </si>
  <si>
    <t>Napájač pre vzdialené umiestnenie 550 mA 30/220-240V DALI PUSH DIMM 0,128 kg</t>
  </si>
  <si>
    <t>Cx</t>
  </si>
  <si>
    <t>Chodby</t>
  </si>
  <si>
    <t>D</t>
  </si>
  <si>
    <t>SÚHRN PRVKOV SPOLU BEZ DPH</t>
  </si>
  <si>
    <t>23% DPH</t>
  </si>
  <si>
    <t>SÚHRN PRVKOV SPOLU S DPH</t>
  </si>
  <si>
    <t>hod</t>
  </si>
  <si>
    <t>Fotodokumentácia lustra a komponentov, príprava číselného plánu</t>
  </si>
  <si>
    <t xml:space="preserve">Označenie jednotlivých komponentov, systematické rozoberanie a uloženie jednotlivých komponentov podľa plánu </t>
  </si>
  <si>
    <t>ks</t>
  </si>
  <si>
    <t xml:space="preserve">Plošina (pre celú inštaláciu - montáž a demontáž) </t>
  </si>
  <si>
    <t>Čistenie sklenených komponentov, súšenie, triedenie, uchovanie podľa číselného plánu</t>
  </si>
  <si>
    <t>sub</t>
  </si>
  <si>
    <t>Podružný materiál</t>
  </si>
  <si>
    <t>Príplatok práce vo výškach - sťažené podmienky</t>
  </si>
  <si>
    <t>Celkové skúšky elektroinštalácie</t>
  </si>
  <si>
    <t xml:space="preserve">Odpojenie a demontáž ostatných prvkov lustra </t>
  </si>
  <si>
    <t xml:space="preserve">Montáž, príprava uchytenia, kotvenie a napojenie  prvkov lustra </t>
  </si>
  <si>
    <t xml:space="preserve">Inštalácia jednotlivých komponentov lustra podľa plánu </t>
  </si>
  <si>
    <t>Výmena kábeláže, objímok, nová úprava elektroinštalácie lustra vrátane jeho funkčnej skúšky</t>
  </si>
  <si>
    <t>Keramická objímka</t>
  </si>
  <si>
    <t>Presuny</t>
  </si>
  <si>
    <t>Svietidlo pôvodné  - Originálne svietidlo nástenné s kovovou konštrukcioiu a sklenenými prvkami– revitalizácia a rekonštrukcia - oprava kostry a jednotlivých častí, demontáž montáž prvkov lustra, povrchová úprava kovových častí, čistenie sklenených častí, výmena a revízia elektroinštalácie – profesný odhad na základe vstupov jednotlivých profesiíí</t>
  </si>
  <si>
    <t>Reštaurovanie 4 objektov spolu  - súbor bez DPH</t>
  </si>
  <si>
    <t>Reštaurovanie lustrov - objekty spolu</t>
  </si>
  <si>
    <t xml:space="preserve">Reštaurovanie lustrov - umeleckých objektov - </t>
  </si>
  <si>
    <t>* Položkovitý súpis revitalizácie a reštaurovania</t>
  </si>
  <si>
    <t>V revitalizácii a reštaurovaní nie je zahrnutá výroba a výmena pôvodných prvkov za nové. V prípade, že akýkoľvek pôvodný prvok nie je možné naďalej použiť z dôvodu zastaralosti, alebo funkčnej nestbility je nutné jeho výmenu zabezpečiť a urobiť pred opätovným nainštalovaním celej objektovej zostavy. Takéto prvky by mohli v čase ohroziť zdravie a bezpečnosť osôb pri ich opätovnom použití.</t>
  </si>
  <si>
    <t>Dx</t>
  </si>
  <si>
    <t xml:space="preserve">Luster objekt </t>
  </si>
  <si>
    <t xml:space="preserve">Očistenie, povrchová úprava a renovácia konštrukcie a jej jednotlivých komponentov - reštaurátor </t>
  </si>
  <si>
    <t>Luster - celok</t>
  </si>
  <si>
    <t>Objekt : Vstupný priestor, hlavná sála  3000K / 2700K</t>
  </si>
  <si>
    <r>
      <t xml:space="preserve">Svietidlo pôvodné  - Originálne svietidlo na kovovej štvorcovej konštrukcii so sklenenými prvkymi – revitalizácia a rekonštrukcia - oprava kostry a jednotlivých častí, demontáž montáž prvkov lustra, povrchová úprava kovových častí, čistenie sklenených častí, výmena a revízia elektroinštalácie – profesný odhad na základe vstupov jednotlivých profesiíí (* Položkovitý súpis revitalizácie a reštaurovania) </t>
    </r>
    <r>
      <rPr>
        <b/>
        <sz val="10"/>
        <color rgb="FFC00000"/>
        <rFont val="Arial"/>
        <family val="2"/>
        <charset val="238"/>
      </rPr>
      <t>POZNÁMKA: V revitalizácii a reštaurovaní nie je zahrnutá výroba a výmena pôvodných prvkov za nové. V prípade, že akýkoľvek pôvodný prvok nie je možné naďalej použiť z dôvodu zastaralosti, alebo funkčnej nestbility je nutné jeho výmenu zabezpečiť a urobiť pred opätovným nainštalovaním celej objektovej zostavy. Takéto prvky by mohli v čase ohroziť zdravie a bezpečnosť osôb pri ich opätovnom použití.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</si>
</sst>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\-??_-;_-@_-"/>
  </numFmts>
  <fonts count="19" x14ac:knownFonts="1">
    <font>
      <sz val="11"/>
      <color theme="1"/>
      <name val="Aptos Narrow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1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sz val="11"/>
      <color theme="1"/>
      <name val="Aptos Narrow"/>
      <family val="2"/>
      <charset val="238"/>
    </font>
    <font>
      <b/>
      <sz val="10"/>
      <color theme="1"/>
      <name val="Aptos Narrow"/>
      <family val="2"/>
      <charset val="238"/>
    </font>
    <font>
      <sz val="10"/>
      <color theme="1"/>
      <name val="Aptos Narrow"/>
      <family val="2"/>
      <charset val="238"/>
    </font>
    <font>
      <b/>
      <sz val="10"/>
      <color rgb="FFC0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rgb="FFCCCCFF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15" fillId="0" borderId="0" applyBorder="0" applyProtection="0"/>
  </cellStyleXfs>
  <cellXfs count="9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3" fillId="2" borderId="2" xfId="0" applyFont="1" applyFill="1" applyBorder="1"/>
    <xf numFmtId="0" fontId="3" fillId="2" borderId="3" xfId="0" applyFont="1" applyFill="1" applyBorder="1"/>
    <xf numFmtId="0" fontId="5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/>
    </xf>
    <xf numFmtId="0" fontId="7" fillId="2" borderId="1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164" fontId="9" fillId="0" borderId="11" xfId="1" applyFont="1" applyBorder="1" applyAlignment="1" applyProtection="1">
      <alignment vertical="center"/>
    </xf>
    <xf numFmtId="164" fontId="10" fillId="0" borderId="9" xfId="1" applyFont="1" applyBorder="1" applyAlignment="1" applyProtection="1">
      <alignment vertical="center"/>
    </xf>
    <xf numFmtId="0" fontId="10" fillId="0" borderId="0" xfId="0" applyFont="1" applyAlignment="1">
      <alignment vertical="center"/>
    </xf>
    <xf numFmtId="164" fontId="13" fillId="2" borderId="4" xfId="1" applyFont="1" applyFill="1" applyBorder="1" applyAlignment="1" applyProtection="1">
      <alignment vertical="center"/>
    </xf>
    <xf numFmtId="0" fontId="3" fillId="2" borderId="4" xfId="0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2" fillId="2" borderId="4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16" fillId="0" borderId="0" xfId="0" applyFont="1"/>
    <xf numFmtId="0" fontId="16" fillId="0" borderId="1" xfId="0" applyFont="1" applyBorder="1"/>
    <xf numFmtId="0" fontId="16" fillId="0" borderId="2" xfId="0" applyFont="1" applyBorder="1"/>
    <xf numFmtId="2" fontId="16" fillId="0" borderId="3" xfId="0" applyNumberFormat="1" applyFont="1" applyBorder="1"/>
    <xf numFmtId="164" fontId="16" fillId="0" borderId="4" xfId="1" applyFont="1" applyBorder="1"/>
    <xf numFmtId="0" fontId="3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12" xfId="0" applyFont="1" applyBorder="1" applyAlignment="1">
      <alignment vertical="center"/>
    </xf>
    <xf numFmtId="164" fontId="17" fillId="0" borderId="13" xfId="1" applyFont="1" applyBorder="1" applyAlignment="1" applyProtection="1">
      <alignment vertical="center"/>
    </xf>
    <xf numFmtId="164" fontId="17" fillId="0" borderId="14" xfId="1" applyFont="1" applyBorder="1" applyAlignment="1" applyProtection="1">
      <alignment vertical="center"/>
    </xf>
    <xf numFmtId="0" fontId="17" fillId="0" borderId="20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164" fontId="17" fillId="0" borderId="18" xfId="1" applyFont="1" applyBorder="1" applyAlignment="1" applyProtection="1">
      <alignment vertical="center"/>
    </xf>
    <xf numFmtId="164" fontId="17" fillId="0" borderId="21" xfId="1" applyFont="1" applyBorder="1" applyAlignment="1" applyProtection="1">
      <alignment vertical="center"/>
    </xf>
    <xf numFmtId="164" fontId="17" fillId="0" borderId="18" xfId="1" applyFont="1" applyBorder="1" applyAlignment="1">
      <alignment vertical="center"/>
    </xf>
    <xf numFmtId="164" fontId="17" fillId="0" borderId="21" xfId="1" applyFont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17" fillId="0" borderId="19" xfId="0" applyFont="1" applyBorder="1" applyAlignment="1">
      <alignment vertical="center"/>
    </xf>
    <xf numFmtId="164" fontId="17" fillId="0" borderId="19" xfId="1" applyFont="1" applyBorder="1" applyAlignment="1">
      <alignment vertical="center"/>
    </xf>
    <xf numFmtId="164" fontId="17" fillId="0" borderId="23" xfId="1" applyFont="1" applyBorder="1" applyAlignment="1">
      <alignment vertical="center"/>
    </xf>
    <xf numFmtId="0" fontId="17" fillId="0" borderId="15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164" fontId="17" fillId="0" borderId="16" xfId="1" applyFont="1" applyBorder="1" applyAlignment="1">
      <alignment vertical="center"/>
    </xf>
    <xf numFmtId="164" fontId="17" fillId="0" borderId="17" xfId="1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164" fontId="17" fillId="0" borderId="9" xfId="1" applyFont="1" applyBorder="1" applyAlignment="1">
      <alignment vertical="center"/>
    </xf>
    <xf numFmtId="0" fontId="17" fillId="0" borderId="13" xfId="0" applyFont="1" applyBorder="1" applyAlignment="1">
      <alignment vertical="center"/>
    </xf>
    <xf numFmtId="164" fontId="17" fillId="0" borderId="13" xfId="1" applyFont="1" applyBorder="1" applyAlignment="1">
      <alignment vertical="center"/>
    </xf>
    <xf numFmtId="164" fontId="17" fillId="0" borderId="14" xfId="1" applyFont="1" applyBorder="1" applyAlignment="1">
      <alignment vertical="center"/>
    </xf>
    <xf numFmtId="0" fontId="17" fillId="0" borderId="0" xfId="0" applyFont="1"/>
    <xf numFmtId="0" fontId="17" fillId="0" borderId="1" xfId="0" applyFont="1" applyBorder="1" applyAlignment="1">
      <alignment vertical="center" wrapText="1"/>
    </xf>
    <xf numFmtId="0" fontId="17" fillId="0" borderId="2" xfId="0" applyFont="1" applyBorder="1"/>
    <xf numFmtId="0" fontId="17" fillId="0" borderId="3" xfId="0" applyFont="1" applyBorder="1"/>
    <xf numFmtId="164" fontId="16" fillId="0" borderId="4" xfId="1" applyFont="1" applyBorder="1" applyAlignment="1">
      <alignment vertical="center"/>
    </xf>
    <xf numFmtId="0" fontId="16" fillId="0" borderId="4" xfId="0" applyFont="1" applyBorder="1"/>
    <xf numFmtId="2" fontId="16" fillId="0" borderId="4" xfId="0" applyNumberFormat="1" applyFont="1" applyBorder="1"/>
    <xf numFmtId="1" fontId="16" fillId="0" borderId="1" xfId="0" applyNumberFormat="1" applyFont="1" applyBorder="1" applyAlignment="1">
      <alignment vertical="center" wrapText="1"/>
    </xf>
    <xf numFmtId="0" fontId="13" fillId="0" borderId="0" xfId="0" applyFont="1"/>
    <xf numFmtId="0" fontId="13" fillId="2" borderId="4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64" fontId="9" fillId="0" borderId="9" xfId="1" applyFont="1" applyBorder="1" applyAlignment="1" applyProtection="1">
      <alignment vertical="center"/>
    </xf>
    <xf numFmtId="49" fontId="8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/>
    </xf>
    <xf numFmtId="49" fontId="9" fillId="0" borderId="8" xfId="0" applyNumberFormat="1" applyFont="1" applyBorder="1" applyAlignment="1">
      <alignment horizontal="left" vertical="center" wrapText="1"/>
    </xf>
    <xf numFmtId="164" fontId="10" fillId="0" borderId="10" xfId="1" applyFont="1" applyBorder="1" applyAlignment="1" applyProtection="1">
      <alignment vertical="center"/>
    </xf>
    <xf numFmtId="49" fontId="11" fillId="0" borderId="24" xfId="0" applyNumberFormat="1" applyFont="1" applyBorder="1" applyAlignment="1">
      <alignment horizontal="left" vertical="center" wrapText="1"/>
    </xf>
    <xf numFmtId="49" fontId="9" fillId="0" borderId="24" xfId="0" applyNumberFormat="1" applyFont="1" applyBorder="1" applyAlignment="1">
      <alignment horizontal="left" vertical="center" wrapText="1"/>
    </xf>
  </cellXfs>
  <cellStyles count="2">
    <cellStyle name="Čiarka" xfId="1" builtinId="3"/>
    <cellStyle name="Normálna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296385</xdr:colOff>
      <xdr:row>8</xdr:row>
      <xdr:rowOff>105664</xdr:rowOff>
    </xdr:from>
    <xdr:to>
      <xdr:col>7</xdr:col>
      <xdr:colOff>700665</xdr:colOff>
      <xdr:row>8</xdr:row>
      <xdr:rowOff>826744</xdr:rowOff>
    </xdr:to>
    <xdr:pic>
      <xdr:nvPicPr>
        <xdr:cNvPr id="2" name="Obrázok 4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666854" y="4129977"/>
          <a:ext cx="404280" cy="721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1207597</xdr:colOff>
      <xdr:row>8</xdr:row>
      <xdr:rowOff>90157</xdr:rowOff>
    </xdr:from>
    <xdr:to>
      <xdr:col>7</xdr:col>
      <xdr:colOff>1782157</xdr:colOff>
      <xdr:row>8</xdr:row>
      <xdr:rowOff>840037</xdr:rowOff>
    </xdr:to>
    <xdr:pic>
      <xdr:nvPicPr>
        <xdr:cNvPr id="3" name="Obrázok 4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578066" y="4114470"/>
          <a:ext cx="574560" cy="749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184705</xdr:colOff>
      <xdr:row>10</xdr:row>
      <xdr:rowOff>102064</xdr:rowOff>
    </xdr:from>
    <xdr:to>
      <xdr:col>7</xdr:col>
      <xdr:colOff>897865</xdr:colOff>
      <xdr:row>10</xdr:row>
      <xdr:rowOff>803344</xdr:rowOff>
    </xdr:to>
    <xdr:pic>
      <xdr:nvPicPr>
        <xdr:cNvPr id="4" name="Obrázok 5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555174" y="5376533"/>
          <a:ext cx="713160" cy="701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1040812</xdr:colOff>
      <xdr:row>10</xdr:row>
      <xdr:rowOff>165889</xdr:rowOff>
    </xdr:from>
    <xdr:to>
      <xdr:col>7</xdr:col>
      <xdr:colOff>2112172</xdr:colOff>
      <xdr:row>10</xdr:row>
      <xdr:rowOff>741889</xdr:rowOff>
    </xdr:to>
    <xdr:pic>
      <xdr:nvPicPr>
        <xdr:cNvPr id="5" name="Obrázok 5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2411281" y="5440358"/>
          <a:ext cx="1071360" cy="576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601628</xdr:colOff>
      <xdr:row>7</xdr:row>
      <xdr:rowOff>61534</xdr:rowOff>
    </xdr:from>
    <xdr:to>
      <xdr:col>7</xdr:col>
      <xdr:colOff>1333868</xdr:colOff>
      <xdr:row>7</xdr:row>
      <xdr:rowOff>525934</xdr:rowOff>
    </xdr:to>
    <xdr:pic>
      <xdr:nvPicPr>
        <xdr:cNvPr id="18" name="Obrázok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 rot="5434800">
          <a:off x="12106017" y="3308989"/>
          <a:ext cx="464400" cy="73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95250</xdr:colOff>
      <xdr:row>5</xdr:row>
      <xdr:rowOff>83345</xdr:rowOff>
    </xdr:from>
    <xdr:to>
      <xdr:col>7</xdr:col>
      <xdr:colOff>2472031</xdr:colOff>
      <xdr:row>5</xdr:row>
      <xdr:rowOff>1762126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530ADCDD-E7BC-4E23-A326-1EBFFDD4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34625" y="1273970"/>
          <a:ext cx="2376781" cy="1678781"/>
        </a:xfrm>
        <a:prstGeom prst="rect">
          <a:avLst/>
        </a:prstGeom>
      </xdr:spPr>
    </xdr:pic>
    <xdr:clientData/>
  </xdr:twoCellAnchor>
  <xdr:twoCellAnchor editAs="oneCell">
    <xdr:from>
      <xdr:col>7</xdr:col>
      <xdr:colOff>631032</xdr:colOff>
      <xdr:row>12</xdr:row>
      <xdr:rowOff>59532</xdr:rowOff>
    </xdr:from>
    <xdr:to>
      <xdr:col>7</xdr:col>
      <xdr:colOff>1512093</xdr:colOff>
      <xdr:row>12</xdr:row>
      <xdr:rowOff>1064251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677F8AC7-92D0-F4B9-C500-03CB95F3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608720" y="6584157"/>
          <a:ext cx="881061" cy="1004719"/>
        </a:xfrm>
        <a:prstGeom prst="rect">
          <a:avLst/>
        </a:prstGeom>
      </xdr:spPr>
    </xdr:pic>
    <xdr:clientData/>
  </xdr:twoCellAnchor>
  <xdr:oneCellAnchor>
    <xdr:from>
      <xdr:col>7</xdr:col>
      <xdr:colOff>720689</xdr:colOff>
      <xdr:row>14</xdr:row>
      <xdr:rowOff>85345</xdr:rowOff>
    </xdr:from>
    <xdr:ext cx="732240" cy="464400"/>
    <xdr:pic>
      <xdr:nvPicPr>
        <xdr:cNvPr id="22" name="Obrázok 3">
          <a:extLst>
            <a:ext uri="{FF2B5EF4-FFF2-40B4-BE49-F238E27FC236}">
              <a16:creationId xmlns:a16="http://schemas.microsoft.com/office/drawing/2014/main" id="{BD2CC619-FF4C-4991-8ACC-0E4CFCB23DF2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 rot="5434800">
          <a:off x="12225078" y="7904800"/>
          <a:ext cx="464400" cy="732240"/>
        </a:xfrm>
        <a:prstGeom prst="rect">
          <a:avLst/>
        </a:prstGeom>
        <a:ln w="0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ív Offic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</a:majorFont>
      <a:minorFont>
        <a:latin typeface="Aptos Narrow" panose="0211000402020202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tabSelected="1" view="pageBreakPreview" topLeftCell="B1" zoomScale="60" zoomScaleNormal="80" workbookViewId="0">
      <selection activeCell="Z13" sqref="Z13"/>
    </sheetView>
  </sheetViews>
  <sheetFormatPr defaultColWidth="9.140625" defaultRowHeight="12.75" x14ac:dyDescent="0.2"/>
  <cols>
    <col min="1" max="1" width="16" style="1" hidden="1" customWidth="1"/>
    <col min="2" max="2" width="12.7109375" style="2" customWidth="1"/>
    <col min="3" max="3" width="101.5703125" style="3" customWidth="1"/>
    <col min="4" max="4" width="5.140625" style="3" customWidth="1"/>
    <col min="5" max="5" width="5.42578125" style="3" customWidth="1"/>
    <col min="6" max="6" width="9.5703125" style="3" customWidth="1"/>
    <col min="7" max="7" width="10.28515625" style="3" customWidth="1"/>
    <col min="8" max="8" width="38.85546875" style="3" customWidth="1"/>
    <col min="9" max="9" width="2.140625" style="4" customWidth="1"/>
    <col min="10" max="10" width="9" style="80" customWidth="1"/>
    <col min="11" max="16384" width="9.140625" style="3"/>
  </cols>
  <sheetData>
    <row r="1" spans="1:10" ht="18.75" customHeight="1" x14ac:dyDescent="0.2">
      <c r="B1" s="5" t="s">
        <v>0</v>
      </c>
    </row>
    <row r="2" spans="1:10" s="7" customFormat="1" ht="18.75" customHeight="1" thickBot="1" x14ac:dyDescent="0.3">
      <c r="A2" s="6"/>
      <c r="B2" s="5" t="s">
        <v>1</v>
      </c>
      <c r="I2" s="8"/>
      <c r="J2" s="29"/>
    </row>
    <row r="3" spans="1:10" s="7" customFormat="1" ht="18.75" customHeight="1" thickBot="1" x14ac:dyDescent="0.25">
      <c r="A3" s="6"/>
      <c r="B3" s="9" t="s">
        <v>0</v>
      </c>
      <c r="C3" s="10"/>
      <c r="D3" s="10"/>
      <c r="E3" s="10"/>
      <c r="F3" s="10"/>
      <c r="G3" s="10"/>
      <c r="H3" s="11"/>
      <c r="I3" s="3"/>
      <c r="J3" s="81"/>
    </row>
    <row r="4" spans="1:10" s="7" customFormat="1" ht="18.75" customHeight="1" thickBot="1" x14ac:dyDescent="0.3">
      <c r="A4" s="6"/>
      <c r="B4" s="12" t="s">
        <v>56</v>
      </c>
      <c r="C4" s="13"/>
      <c r="D4" s="13"/>
      <c r="E4" s="13"/>
      <c r="F4" s="13"/>
      <c r="G4" s="13"/>
      <c r="H4" s="14"/>
      <c r="J4" s="82"/>
    </row>
    <row r="5" spans="1:10" s="7" customFormat="1" ht="18.75" customHeight="1" thickBot="1" x14ac:dyDescent="0.3">
      <c r="A5" s="6"/>
      <c r="B5" s="15" t="s">
        <v>2</v>
      </c>
      <c r="C5" s="16" t="s">
        <v>3</v>
      </c>
      <c r="D5" s="17" t="s">
        <v>4</v>
      </c>
      <c r="E5" s="17" t="s">
        <v>5</v>
      </c>
      <c r="F5" s="16" t="s">
        <v>6</v>
      </c>
      <c r="G5" s="16" t="s">
        <v>7</v>
      </c>
      <c r="H5" s="18" t="s">
        <v>8</v>
      </c>
      <c r="I5" s="19"/>
      <c r="J5" s="20" t="s">
        <v>9</v>
      </c>
    </row>
    <row r="6" spans="1:10" s="7" customFormat="1" ht="147.75" customHeight="1" thickBot="1" x14ac:dyDescent="0.3">
      <c r="A6" s="6"/>
      <c r="B6" s="86" t="s">
        <v>10</v>
      </c>
      <c r="C6" s="88" t="s">
        <v>57</v>
      </c>
      <c r="D6" s="21">
        <v>4</v>
      </c>
      <c r="E6" s="22" t="s">
        <v>11</v>
      </c>
      <c r="F6" s="85">
        <v>5633.55</v>
      </c>
      <c r="G6" s="89">
        <f t="shared" ref="G6:G12" si="0">D6*F6</f>
        <v>22534.2</v>
      </c>
      <c r="H6" s="87"/>
      <c r="I6" s="25"/>
      <c r="J6" s="84" t="s">
        <v>12</v>
      </c>
    </row>
    <row r="7" spans="1:10" s="7" customFormat="1" ht="20.25" customHeight="1" thickBot="1" x14ac:dyDescent="0.3">
      <c r="A7" s="6"/>
      <c r="B7" s="86"/>
      <c r="C7" s="90" t="s">
        <v>44</v>
      </c>
      <c r="D7" s="21">
        <v>128</v>
      </c>
      <c r="E7" s="22" t="s">
        <v>11</v>
      </c>
      <c r="F7" s="23">
        <v>1</v>
      </c>
      <c r="G7" s="89">
        <f t="shared" ref="G7" si="1">D7*F7</f>
        <v>128</v>
      </c>
      <c r="H7" s="87"/>
      <c r="I7" s="25"/>
      <c r="J7" s="84" t="s">
        <v>14</v>
      </c>
    </row>
    <row r="8" spans="1:10" s="7" customFormat="1" ht="50.25" customHeight="1" thickBot="1" x14ac:dyDescent="0.3">
      <c r="A8" s="6"/>
      <c r="B8" s="86"/>
      <c r="C8" s="90" t="s">
        <v>13</v>
      </c>
      <c r="D8" s="21">
        <v>128</v>
      </c>
      <c r="E8" s="22" t="s">
        <v>11</v>
      </c>
      <c r="F8" s="23">
        <v>7.48</v>
      </c>
      <c r="G8" s="89">
        <f t="shared" si="0"/>
        <v>957.44</v>
      </c>
      <c r="H8" s="87"/>
      <c r="I8" s="25"/>
      <c r="J8" s="84" t="s">
        <v>14</v>
      </c>
    </row>
    <row r="9" spans="1:10" s="7" customFormat="1" ht="74.650000000000006" customHeight="1" thickBot="1" x14ac:dyDescent="0.3">
      <c r="A9" s="6"/>
      <c r="B9" s="86" t="s">
        <v>15</v>
      </c>
      <c r="C9" s="88" t="s">
        <v>16</v>
      </c>
      <c r="D9" s="21">
        <v>2</v>
      </c>
      <c r="E9" s="22" t="s">
        <v>11</v>
      </c>
      <c r="F9" s="24">
        <v>54</v>
      </c>
      <c r="G9" s="89">
        <f t="shared" si="0"/>
        <v>108</v>
      </c>
      <c r="H9" s="87"/>
      <c r="I9" s="25"/>
      <c r="J9" s="84" t="s">
        <v>17</v>
      </c>
    </row>
    <row r="10" spans="1:10" s="7" customFormat="1" ht="20.25" customHeight="1" thickBot="1" x14ac:dyDescent="0.3">
      <c r="A10" s="6"/>
      <c r="B10" s="86"/>
      <c r="C10" s="88" t="s">
        <v>18</v>
      </c>
      <c r="D10" s="21">
        <v>2</v>
      </c>
      <c r="E10" s="22" t="s">
        <v>11</v>
      </c>
      <c r="F10" s="24">
        <v>25.27</v>
      </c>
      <c r="G10" s="89">
        <f t="shared" si="0"/>
        <v>50.54</v>
      </c>
      <c r="H10" s="87"/>
      <c r="I10" s="25"/>
      <c r="J10" s="84" t="s">
        <v>19</v>
      </c>
    </row>
    <row r="11" spans="1:10" s="7" customFormat="1" ht="74.650000000000006" customHeight="1" thickBot="1" x14ac:dyDescent="0.3">
      <c r="A11" s="6"/>
      <c r="B11" s="86" t="s">
        <v>20</v>
      </c>
      <c r="C11" s="88" t="s">
        <v>21</v>
      </c>
      <c r="D11" s="21">
        <v>14</v>
      </c>
      <c r="E11" s="22" t="s">
        <v>11</v>
      </c>
      <c r="F11" s="24">
        <v>122</v>
      </c>
      <c r="G11" s="89">
        <f t="shared" si="0"/>
        <v>1708</v>
      </c>
      <c r="H11" s="87"/>
      <c r="I11" s="25"/>
      <c r="J11" s="84" t="s">
        <v>22</v>
      </c>
    </row>
    <row r="12" spans="1:10" s="7" customFormat="1" ht="20.25" customHeight="1" thickBot="1" x14ac:dyDescent="0.3">
      <c r="A12" s="6"/>
      <c r="B12" s="86"/>
      <c r="C12" s="88" t="s">
        <v>23</v>
      </c>
      <c r="D12" s="21">
        <v>14</v>
      </c>
      <c r="E12" s="22" t="s">
        <v>11</v>
      </c>
      <c r="F12" s="24">
        <v>25.27</v>
      </c>
      <c r="G12" s="89">
        <f t="shared" si="0"/>
        <v>353.78</v>
      </c>
      <c r="H12" s="87"/>
      <c r="I12" s="25"/>
      <c r="J12" s="84" t="s">
        <v>24</v>
      </c>
    </row>
    <row r="13" spans="1:10" s="7" customFormat="1" ht="87.75" customHeight="1" thickBot="1" x14ac:dyDescent="0.3">
      <c r="A13" s="6"/>
      <c r="B13" s="86" t="s">
        <v>25</v>
      </c>
      <c r="C13" s="91" t="s">
        <v>46</v>
      </c>
      <c r="D13" s="21">
        <v>7</v>
      </c>
      <c r="E13" s="22" t="s">
        <v>11</v>
      </c>
      <c r="F13" s="23">
        <v>350</v>
      </c>
      <c r="G13" s="89">
        <f t="shared" ref="G13:G15" si="2">D13*F13</f>
        <v>2450</v>
      </c>
      <c r="H13" s="87"/>
      <c r="I13" s="25"/>
      <c r="J13" s="84" t="s">
        <v>26</v>
      </c>
    </row>
    <row r="14" spans="1:10" s="7" customFormat="1" ht="20.25" customHeight="1" thickBot="1" x14ac:dyDescent="0.3">
      <c r="A14" s="6"/>
      <c r="B14" s="86"/>
      <c r="C14" s="90" t="s">
        <v>44</v>
      </c>
      <c r="D14" s="21">
        <v>28</v>
      </c>
      <c r="E14" s="22" t="s">
        <v>11</v>
      </c>
      <c r="F14" s="23">
        <v>1</v>
      </c>
      <c r="G14" s="89">
        <f t="shared" si="2"/>
        <v>28</v>
      </c>
      <c r="H14" s="87"/>
      <c r="I14" s="25"/>
      <c r="J14" s="84" t="s">
        <v>52</v>
      </c>
    </row>
    <row r="15" spans="1:10" s="7" customFormat="1" ht="50.25" customHeight="1" thickBot="1" x14ac:dyDescent="0.3">
      <c r="A15" s="6"/>
      <c r="B15" s="86"/>
      <c r="C15" s="90" t="s">
        <v>13</v>
      </c>
      <c r="D15" s="21">
        <v>28</v>
      </c>
      <c r="E15" s="22" t="s">
        <v>11</v>
      </c>
      <c r="F15" s="23">
        <v>7.48</v>
      </c>
      <c r="G15" s="89">
        <f t="shared" si="2"/>
        <v>209.44</v>
      </c>
      <c r="H15" s="87"/>
      <c r="I15" s="25"/>
      <c r="J15" s="84" t="s">
        <v>52</v>
      </c>
    </row>
    <row r="16" spans="1:10" s="7" customFormat="1" ht="21" customHeight="1" thickBot="1" x14ac:dyDescent="0.3">
      <c r="A16" s="6"/>
      <c r="B16" s="40" t="s">
        <v>27</v>
      </c>
      <c r="C16" s="40"/>
      <c r="D16" s="40"/>
      <c r="E16" s="40"/>
      <c r="F16" s="40"/>
      <c r="G16" s="26">
        <f>SUM(G6:G15)</f>
        <v>28527.399999999998</v>
      </c>
      <c r="H16" s="27"/>
      <c r="J16" s="83"/>
    </row>
    <row r="17" spans="1:10" s="29" customFormat="1" ht="21" customHeight="1" thickBot="1" x14ac:dyDescent="0.3">
      <c r="A17" s="28"/>
      <c r="B17" s="40" t="s">
        <v>28</v>
      </c>
      <c r="C17" s="40"/>
      <c r="D17" s="40"/>
      <c r="E17" s="40"/>
      <c r="F17" s="40"/>
      <c r="G17" s="26">
        <f>G16*0.23</f>
        <v>6561.3019999999997</v>
      </c>
      <c r="H17" s="27"/>
      <c r="I17" s="7"/>
      <c r="J17" s="83"/>
    </row>
    <row r="18" spans="1:10" s="25" customFormat="1" ht="21" customHeight="1" thickBot="1" x14ac:dyDescent="0.3">
      <c r="A18" s="30"/>
      <c r="B18" s="40" t="s">
        <v>29</v>
      </c>
      <c r="C18" s="40"/>
      <c r="D18" s="40"/>
      <c r="E18" s="40"/>
      <c r="F18" s="40"/>
      <c r="G18" s="26">
        <f>SUM(G16:G17)</f>
        <v>35088.701999999997</v>
      </c>
      <c r="H18" s="27"/>
      <c r="I18" s="7"/>
      <c r="J18" s="83"/>
    </row>
    <row r="19" spans="1:10" s="7" customFormat="1" ht="14.25" customHeight="1" x14ac:dyDescent="0.25">
      <c r="A19" s="6"/>
      <c r="B19" s="31"/>
      <c r="C19" s="32"/>
      <c r="F19" s="29"/>
      <c r="I19" s="8"/>
      <c r="J19" s="29"/>
    </row>
    <row r="20" spans="1:10" s="7" customFormat="1" ht="21.75" customHeight="1" thickBot="1" x14ac:dyDescent="0.3">
      <c r="A20" s="6"/>
      <c r="B20" s="31"/>
      <c r="C20" s="7" t="s">
        <v>50</v>
      </c>
      <c r="I20" s="8"/>
      <c r="J20" s="29"/>
    </row>
    <row r="21" spans="1:10" s="7" customFormat="1" ht="24.75" customHeight="1" thickBot="1" x14ac:dyDescent="0.3">
      <c r="A21" s="6"/>
      <c r="B21" s="31"/>
      <c r="C21" s="35" t="s">
        <v>49</v>
      </c>
      <c r="D21" s="36"/>
      <c r="E21" s="37"/>
      <c r="F21" s="37"/>
      <c r="G21" s="38"/>
      <c r="I21" s="8"/>
      <c r="J21" s="29"/>
    </row>
    <row r="22" spans="1:10" ht="14.25" thickBot="1" x14ac:dyDescent="0.3">
      <c r="A22" s="41"/>
      <c r="B22" s="72"/>
      <c r="C22" s="77" t="s">
        <v>3</v>
      </c>
      <c r="D22" s="77" t="s">
        <v>4</v>
      </c>
      <c r="E22" s="77" t="s">
        <v>5</v>
      </c>
      <c r="F22" s="78" t="s">
        <v>6</v>
      </c>
      <c r="G22" s="78" t="s">
        <v>7</v>
      </c>
      <c r="I22" s="3"/>
    </row>
    <row r="23" spans="1:10" ht="14.25" thickBot="1" x14ac:dyDescent="0.3">
      <c r="A23" s="41"/>
      <c r="B23" s="42"/>
      <c r="C23" s="43" t="s">
        <v>53</v>
      </c>
      <c r="D23" s="44"/>
      <c r="E23" s="44"/>
      <c r="F23" s="45"/>
      <c r="G23" s="46"/>
      <c r="I23" s="3"/>
    </row>
    <row r="24" spans="1:10" s="7" customFormat="1" ht="18" customHeight="1" x14ac:dyDescent="0.25">
      <c r="A24" s="47"/>
      <c r="B24" s="48"/>
      <c r="C24" s="49" t="s">
        <v>31</v>
      </c>
      <c r="D24" s="39">
        <v>4</v>
      </c>
      <c r="E24" s="33" t="s">
        <v>30</v>
      </c>
      <c r="F24" s="50">
        <v>30</v>
      </c>
      <c r="G24" s="51">
        <f t="shared" ref="G24:G33" si="3">D24*F24</f>
        <v>120</v>
      </c>
      <c r="J24" s="29"/>
    </row>
    <row r="25" spans="1:10" s="7" customFormat="1" ht="18" customHeight="1" x14ac:dyDescent="0.25">
      <c r="A25" s="47"/>
      <c r="B25" s="48"/>
      <c r="C25" s="52" t="s">
        <v>32</v>
      </c>
      <c r="D25" s="53">
        <v>28</v>
      </c>
      <c r="E25" s="34" t="s">
        <v>30</v>
      </c>
      <c r="F25" s="54">
        <v>15</v>
      </c>
      <c r="G25" s="55">
        <f t="shared" si="3"/>
        <v>420</v>
      </c>
      <c r="J25" s="29"/>
    </row>
    <row r="26" spans="1:10" s="7" customFormat="1" ht="18" customHeight="1" x14ac:dyDescent="0.25">
      <c r="A26" s="47"/>
      <c r="B26" s="48"/>
      <c r="C26" s="52" t="s">
        <v>40</v>
      </c>
      <c r="D26" s="53">
        <v>1</v>
      </c>
      <c r="E26" s="53" t="s">
        <v>33</v>
      </c>
      <c r="F26" s="56">
        <v>230</v>
      </c>
      <c r="G26" s="57">
        <f t="shared" si="3"/>
        <v>230</v>
      </c>
      <c r="J26" s="29"/>
    </row>
    <row r="27" spans="1:10" s="7" customFormat="1" ht="18" customHeight="1" x14ac:dyDescent="0.25">
      <c r="A27" s="47"/>
      <c r="B27" s="48"/>
      <c r="C27" s="52" t="s">
        <v>35</v>
      </c>
      <c r="D27" s="53">
        <v>15</v>
      </c>
      <c r="E27" s="53" t="s">
        <v>30</v>
      </c>
      <c r="F27" s="56">
        <v>15</v>
      </c>
      <c r="G27" s="57">
        <f t="shared" si="3"/>
        <v>225</v>
      </c>
      <c r="J27" s="29"/>
    </row>
    <row r="28" spans="1:10" s="7" customFormat="1" ht="18" customHeight="1" x14ac:dyDescent="0.25">
      <c r="A28" s="47"/>
      <c r="B28" s="48"/>
      <c r="C28" s="52" t="s">
        <v>38</v>
      </c>
      <c r="D28" s="53">
        <v>0.3</v>
      </c>
      <c r="E28" s="53" t="s">
        <v>36</v>
      </c>
      <c r="F28" s="56">
        <f>SUM(G25:G27,G31,G32)</f>
        <v>1600</v>
      </c>
      <c r="G28" s="57">
        <f t="shared" si="3"/>
        <v>480</v>
      </c>
      <c r="J28" s="29"/>
    </row>
    <row r="29" spans="1:10" s="7" customFormat="1" ht="18" customHeight="1" x14ac:dyDescent="0.25">
      <c r="A29" s="47"/>
      <c r="B29" s="48"/>
      <c r="C29" s="52" t="s">
        <v>54</v>
      </c>
      <c r="D29" s="53">
        <v>1</v>
      </c>
      <c r="E29" s="53" t="s">
        <v>33</v>
      </c>
      <c r="F29" s="56">
        <v>2000</v>
      </c>
      <c r="G29" s="57">
        <f t="shared" si="3"/>
        <v>2000</v>
      </c>
      <c r="J29" s="29"/>
    </row>
    <row r="30" spans="1:10" s="7" customFormat="1" ht="18" customHeight="1" x14ac:dyDescent="0.25">
      <c r="A30" s="47"/>
      <c r="B30" s="48"/>
      <c r="C30" s="52" t="s">
        <v>43</v>
      </c>
      <c r="D30" s="53">
        <v>10</v>
      </c>
      <c r="E30" s="53" t="s">
        <v>30</v>
      </c>
      <c r="F30" s="56">
        <v>30</v>
      </c>
      <c r="G30" s="57">
        <f t="shared" si="3"/>
        <v>300</v>
      </c>
      <c r="J30" s="29"/>
    </row>
    <row r="31" spans="1:10" s="7" customFormat="1" ht="18" customHeight="1" x14ac:dyDescent="0.25">
      <c r="A31" s="47"/>
      <c r="B31" s="48"/>
      <c r="C31" s="52" t="s">
        <v>41</v>
      </c>
      <c r="D31" s="53">
        <v>1</v>
      </c>
      <c r="E31" s="53" t="s">
        <v>11</v>
      </c>
      <c r="F31" s="56">
        <v>350</v>
      </c>
      <c r="G31" s="57">
        <f t="shared" si="3"/>
        <v>350</v>
      </c>
      <c r="J31" s="29"/>
    </row>
    <row r="32" spans="1:10" s="7" customFormat="1" ht="18" customHeight="1" x14ac:dyDescent="0.25">
      <c r="A32" s="47"/>
      <c r="B32" s="48"/>
      <c r="C32" s="52" t="s">
        <v>42</v>
      </c>
      <c r="D32" s="53">
        <v>25</v>
      </c>
      <c r="E32" s="53" t="s">
        <v>30</v>
      </c>
      <c r="F32" s="56">
        <v>15</v>
      </c>
      <c r="G32" s="57">
        <f t="shared" si="3"/>
        <v>375</v>
      </c>
      <c r="J32" s="29"/>
    </row>
    <row r="33" spans="1:10" s="7" customFormat="1" ht="18" customHeight="1" x14ac:dyDescent="0.25">
      <c r="A33" s="47"/>
      <c r="B33" s="48"/>
      <c r="C33" s="58" t="s">
        <v>37</v>
      </c>
      <c r="D33" s="59">
        <v>0.1</v>
      </c>
      <c r="E33" s="59" t="s">
        <v>36</v>
      </c>
      <c r="F33" s="60">
        <f>SUM(G24:G32)</f>
        <v>4500</v>
      </c>
      <c r="G33" s="61">
        <f t="shared" si="3"/>
        <v>450</v>
      </c>
      <c r="J33" s="29"/>
    </row>
    <row r="34" spans="1:10" s="7" customFormat="1" ht="18" customHeight="1" thickBot="1" x14ac:dyDescent="0.3">
      <c r="A34" s="47"/>
      <c r="B34" s="48"/>
      <c r="C34" s="62" t="s">
        <v>45</v>
      </c>
      <c r="D34" s="63">
        <v>0.06</v>
      </c>
      <c r="E34" s="63" t="s">
        <v>36</v>
      </c>
      <c r="F34" s="64">
        <f>SUM(G25:G33)</f>
        <v>4830</v>
      </c>
      <c r="G34" s="65">
        <f>D34*F34</f>
        <v>289.8</v>
      </c>
      <c r="J34" s="29"/>
    </row>
    <row r="35" spans="1:10" s="7" customFormat="1" ht="18" customHeight="1" thickBot="1" x14ac:dyDescent="0.3">
      <c r="A35" s="47"/>
      <c r="B35" s="48"/>
      <c r="C35" s="66"/>
      <c r="D35" s="67"/>
      <c r="E35" s="67"/>
      <c r="F35" s="68"/>
      <c r="G35" s="46">
        <f>SUM(G24:G34)</f>
        <v>5239.8</v>
      </c>
      <c r="J35" s="29"/>
    </row>
    <row r="36" spans="1:10" s="7" customFormat="1" ht="18" customHeight="1" x14ac:dyDescent="0.25">
      <c r="A36" s="47"/>
      <c r="B36" s="48"/>
      <c r="C36" s="49" t="s">
        <v>48</v>
      </c>
      <c r="D36" s="69">
        <v>4</v>
      </c>
      <c r="E36" s="69" t="s">
        <v>33</v>
      </c>
      <c r="F36" s="70">
        <f>SUM(G24:G34)</f>
        <v>5239.8</v>
      </c>
      <c r="G36" s="71">
        <f>D36*F36</f>
        <v>20959.2</v>
      </c>
      <c r="J36" s="29"/>
    </row>
    <row r="37" spans="1:10" s="7" customFormat="1" ht="18" customHeight="1" x14ac:dyDescent="0.25">
      <c r="A37" s="47"/>
      <c r="B37" s="48"/>
      <c r="C37" s="52" t="s">
        <v>34</v>
      </c>
      <c r="D37" s="53">
        <v>1</v>
      </c>
      <c r="E37" s="53" t="s">
        <v>33</v>
      </c>
      <c r="F37" s="56">
        <v>1200</v>
      </c>
      <c r="G37" s="57">
        <f>D37*F37</f>
        <v>1200</v>
      </c>
      <c r="J37" s="29"/>
    </row>
    <row r="38" spans="1:10" s="7" customFormat="1" ht="18" customHeight="1" thickBot="1" x14ac:dyDescent="0.3">
      <c r="A38" s="47"/>
      <c r="B38" s="48"/>
      <c r="C38" s="62" t="s">
        <v>39</v>
      </c>
      <c r="D38" s="63">
        <v>15</v>
      </c>
      <c r="E38" s="63" t="s">
        <v>30</v>
      </c>
      <c r="F38" s="64">
        <v>25</v>
      </c>
      <c r="G38" s="65">
        <f>D38*F38</f>
        <v>375</v>
      </c>
      <c r="J38" s="29"/>
    </row>
    <row r="39" spans="1:10" ht="14.25" thickBot="1" x14ac:dyDescent="0.3">
      <c r="A39" s="41"/>
      <c r="B39" s="42"/>
      <c r="C39" s="43" t="s">
        <v>47</v>
      </c>
      <c r="D39" s="44"/>
      <c r="E39" s="44"/>
      <c r="F39" s="45"/>
      <c r="G39" s="46">
        <f>SUM(G36:G38)</f>
        <v>22534.2</v>
      </c>
      <c r="I39" s="3"/>
    </row>
    <row r="40" spans="1:10" ht="81" customHeight="1" thickBot="1" x14ac:dyDescent="0.3">
      <c r="A40" s="41"/>
      <c r="B40" s="72"/>
      <c r="C40" s="73" t="s">
        <v>51</v>
      </c>
      <c r="D40" s="74"/>
      <c r="E40" s="75"/>
      <c r="F40" s="79" t="s">
        <v>55</v>
      </c>
      <c r="G40" s="76">
        <f>G39/4</f>
        <v>5633.55</v>
      </c>
      <c r="I40" s="3"/>
    </row>
  </sheetData>
  <mergeCells count="3">
    <mergeCell ref="B16:F16"/>
    <mergeCell ref="B17:F17"/>
    <mergeCell ref="B18:F18"/>
  </mergeCells>
  <pageMargins left="0.31496062992125984" right="0.31496062992125984" top="0.35433070866141736" bottom="0.35433070866141736" header="0.31496062992125984" footer="0.31496062992125984"/>
  <pageSetup paperSize="9" scale="70" orientation="landscape" horizontalDpi="300" verticalDpi="300" r:id="rId1"/>
  <rowBreaks count="1" manualBreakCount="1">
    <brk id="19" min="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80</TotalTime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Hárok1</vt:lpstr>
      <vt:lpstr>Hárok1!Oblasť_tlače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Laura Murguia</dc:creator>
  <dc:description/>
  <cp:lastModifiedBy>Lenka Balazova</cp:lastModifiedBy>
  <cp:revision>3</cp:revision>
  <cp:lastPrinted>2025-06-09T13:36:03Z</cp:lastPrinted>
  <dcterms:created xsi:type="dcterms:W3CDTF">2025-05-27T09:26:33Z</dcterms:created>
  <dcterms:modified xsi:type="dcterms:W3CDTF">2025-06-09T13:36:42Z</dcterms:modified>
  <dc:language>sk-SK</dc:language>
</cp:coreProperties>
</file>