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j\Documents\reš\2025\"/>
    </mc:Choice>
  </mc:AlternateContent>
  <xr:revisionPtr revIDLastSave="0" documentId="13_ncr:1_{3D7E2236-DA9E-4619-ADDF-0D785084C138}" xr6:coauthVersionLast="47" xr6:coauthVersionMax="47" xr10:uidLastSave="{00000000-0000-0000-0000-000000000000}"/>
  <bookViews>
    <workbookView xWindow="31920" yWindow="2205" windowWidth="22560" windowHeight="12735" firstSheet="10" activeTab="13" xr2:uid="{252E9592-F070-47BB-9A46-16A64EC89E97}"/>
  </bookViews>
  <sheets>
    <sheet name="Rekapitulácia" sheetId="1" r:id="rId1"/>
    <sheet name="Krycí list stavby" sheetId="2" r:id="rId2"/>
    <sheet name="SO 01 - ZATEPLENIE STREŠN35213" sheetId="3" r:id="rId3"/>
    <sheet name="SO 01 - EXTER A INTER O35214" sheetId="4" r:id="rId4"/>
    <sheet name="SO 01 - UVK35215" sheetId="5" r:id="rId5"/>
    <sheet name="príl. SO 01 UVK" sheetId="12" r:id="rId6"/>
    <sheet name="SO 01 - SLP35219" sheetId="6" r:id="rId7"/>
    <sheet name="SO 01 - ELI35220" sheetId="7" r:id="rId8"/>
    <sheet name="príl. SO 01 ELI" sheetId="13" r:id="rId9"/>
    <sheet name="príl. SO 01 ELI SVIET." sheetId="14" r:id="rId10"/>
    <sheet name="SO 01 - Bleskozvod (LPS)35221" sheetId="8" r:id="rId11"/>
    <sheet name="SO 01 - Fotovoltika (FVZ)35222" sheetId="9" r:id="rId12"/>
    <sheet name="SO 01 - VZT35223" sheetId="10" r:id="rId13"/>
    <sheet name="príl. SO 01 VZT" sheetId="11" r:id="rId14"/>
  </sheets>
  <definedNames>
    <definedName name="_xlnm.Print_Area" localSheetId="10">'SO 01 - Bleskozvod (LPS)35221'!$B$2:$V$106</definedName>
    <definedName name="_xlnm.Print_Area" localSheetId="7">'SO 01 - ELI35220'!$B$2:$V$82</definedName>
    <definedName name="_xlnm.Print_Area" localSheetId="3">'SO 01 - EXTER A INTER O35214'!$B$2:$V$699</definedName>
    <definedName name="_xlnm.Print_Area" localSheetId="11">'SO 01 - Fotovoltika (FVZ)35222'!$B$2:$V$98</definedName>
    <definedName name="_xlnm.Print_Area" localSheetId="6">'SO 01 - SLP35219'!$B$2:$V$114</definedName>
    <definedName name="_xlnm.Print_Area" localSheetId="4">'SO 01 - UVK35215'!$B$2:$V$80</definedName>
    <definedName name="_xlnm.Print_Area" localSheetId="12">'SO 01 - VZT35223'!$B$2:$V$80</definedName>
    <definedName name="_xlnm.Print_Area" localSheetId="2">'SO 01 - ZATEPLENIE STREŠN35213'!$B$2:$V$340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4" l="1"/>
  <c r="F9" i="14"/>
  <c r="F8" i="14"/>
  <c r="F7" i="14"/>
  <c r="F6" i="14"/>
  <c r="F5" i="14"/>
  <c r="F4" i="14"/>
  <c r="F11" i="14" s="1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158" i="13" s="1"/>
  <c r="G93" i="13"/>
  <c r="G92" i="13"/>
  <c r="G91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83" i="13" s="1"/>
  <c r="G18" i="13"/>
  <c r="G17" i="13"/>
  <c r="G16" i="13"/>
  <c r="G15" i="13"/>
  <c r="G14" i="13"/>
  <c r="G13" i="13"/>
  <c r="G12" i="13"/>
  <c r="G11" i="13"/>
  <c r="G10" i="13"/>
  <c r="G9" i="13"/>
  <c r="G8" i="13"/>
  <c r="G160" i="13" l="1"/>
  <c r="G159" i="13"/>
  <c r="G86" i="13"/>
  <c r="G85" i="13"/>
  <c r="I14" i="2" l="1"/>
  <c r="C15" i="2"/>
  <c r="D15" i="2"/>
  <c r="E15" i="2"/>
  <c r="E20" i="2" s="1"/>
  <c r="C16" i="2"/>
  <c r="D16" i="2"/>
  <c r="E16" i="2"/>
  <c r="I16" i="2"/>
  <c r="I20" i="2" s="1"/>
  <c r="C17" i="2"/>
  <c r="D17" i="2"/>
  <c r="E17" i="2"/>
  <c r="C18" i="2"/>
  <c r="D18" i="2"/>
  <c r="E18" i="2"/>
  <c r="C19" i="2"/>
  <c r="D19" i="2"/>
  <c r="E19" i="2"/>
  <c r="E22" i="2"/>
  <c r="I22" i="2"/>
  <c r="E23" i="2"/>
  <c r="I25" i="2" s="1"/>
  <c r="I23" i="2"/>
  <c r="E24" i="2"/>
  <c r="I24" i="2"/>
  <c r="C7" i="1"/>
  <c r="D7" i="1"/>
  <c r="B7" i="1" s="1"/>
  <c r="E7" i="1"/>
  <c r="E15" i="1" s="1"/>
  <c r="F7" i="1"/>
  <c r="F15" i="1" s="1"/>
  <c r="K7" i="1"/>
  <c r="C8" i="1"/>
  <c r="D8" i="1"/>
  <c r="B8" i="1" s="1"/>
  <c r="G8" i="1" s="1"/>
  <c r="E8" i="1"/>
  <c r="F8" i="1"/>
  <c r="K8" i="1"/>
  <c r="B9" i="1"/>
  <c r="G9" i="1" s="1"/>
  <c r="C9" i="1"/>
  <c r="D9" i="1"/>
  <c r="E9" i="1"/>
  <c r="F9" i="1"/>
  <c r="K9" i="1"/>
  <c r="B10" i="1"/>
  <c r="G10" i="1" s="1"/>
  <c r="C10" i="1"/>
  <c r="C15" i="1" s="1"/>
  <c r="D10" i="1"/>
  <c r="E10" i="1"/>
  <c r="F10" i="1"/>
  <c r="K10" i="1"/>
  <c r="C11" i="1"/>
  <c r="D11" i="1"/>
  <c r="B11" i="1" s="1"/>
  <c r="G11" i="1" s="1"/>
  <c r="E11" i="1"/>
  <c r="F11" i="1"/>
  <c r="K11" i="1"/>
  <c r="C12" i="1"/>
  <c r="D12" i="1"/>
  <c r="B12" i="1" s="1"/>
  <c r="G12" i="1" s="1"/>
  <c r="E12" i="1"/>
  <c r="F12" i="1"/>
  <c r="K12" i="1"/>
  <c r="C13" i="1"/>
  <c r="D13" i="1"/>
  <c r="B13" i="1" s="1"/>
  <c r="G13" i="1" s="1"/>
  <c r="E13" i="1"/>
  <c r="F13" i="1"/>
  <c r="K13" i="1"/>
  <c r="C14" i="1"/>
  <c r="D14" i="1"/>
  <c r="B14" i="1" s="1"/>
  <c r="G14" i="1" s="1"/>
  <c r="E14" i="1"/>
  <c r="F14" i="1"/>
  <c r="K14" i="1"/>
  <c r="P16" i="10"/>
  <c r="P20" i="10"/>
  <c r="I56" i="10"/>
  <c r="I76" i="10"/>
  <c r="I77" i="10" s="1"/>
  <c r="J76" i="10"/>
  <c r="K76" i="10"/>
  <c r="H29" i="10" s="1"/>
  <c r="P29" i="10" s="1"/>
  <c r="L76" i="10"/>
  <c r="L77" i="10" s="1"/>
  <c r="M76" i="10"/>
  <c r="S76" i="10"/>
  <c r="V76" i="10"/>
  <c r="V77" i="10"/>
  <c r="V80" i="10" s="1"/>
  <c r="I59" i="10" s="1"/>
  <c r="V79" i="10"/>
  <c r="I57" i="10" s="1"/>
  <c r="K80" i="10"/>
  <c r="Y80" i="10"/>
  <c r="Z80" i="10"/>
  <c r="P16" i="9"/>
  <c r="P20" i="9"/>
  <c r="I76" i="9"/>
  <c r="J76" i="9"/>
  <c r="K76" i="9"/>
  <c r="H29" i="9" s="1"/>
  <c r="P29" i="9" s="1"/>
  <c r="L76" i="9"/>
  <c r="S76" i="9"/>
  <c r="V76" i="9"/>
  <c r="V95" i="9" s="1"/>
  <c r="I77" i="9"/>
  <c r="J77" i="9"/>
  <c r="K77" i="9"/>
  <c r="L77" i="9"/>
  <c r="S77" i="9"/>
  <c r="V77" i="9"/>
  <c r="I78" i="9"/>
  <c r="I95" i="9" s="1"/>
  <c r="J78" i="9"/>
  <c r="K78" i="9"/>
  <c r="L78" i="9"/>
  <c r="S78" i="9"/>
  <c r="V78" i="9"/>
  <c r="I79" i="9"/>
  <c r="J79" i="9"/>
  <c r="K79" i="9"/>
  <c r="L79" i="9"/>
  <c r="S79" i="9"/>
  <c r="V79" i="9"/>
  <c r="I80" i="9"/>
  <c r="J80" i="9"/>
  <c r="K80" i="9"/>
  <c r="L80" i="9"/>
  <c r="S80" i="9"/>
  <c r="V80" i="9"/>
  <c r="I81" i="9"/>
  <c r="J81" i="9"/>
  <c r="K81" i="9"/>
  <c r="L81" i="9"/>
  <c r="S81" i="9"/>
  <c r="V81" i="9"/>
  <c r="I82" i="9"/>
  <c r="J82" i="9"/>
  <c r="K82" i="9"/>
  <c r="L82" i="9"/>
  <c r="S82" i="9"/>
  <c r="V82" i="9"/>
  <c r="I83" i="9"/>
  <c r="J83" i="9"/>
  <c r="K83" i="9"/>
  <c r="L83" i="9"/>
  <c r="S83" i="9"/>
  <c r="V83" i="9"/>
  <c r="I84" i="9"/>
  <c r="J84" i="9"/>
  <c r="K84" i="9"/>
  <c r="L84" i="9"/>
  <c r="S84" i="9"/>
  <c r="V84" i="9"/>
  <c r="I85" i="9"/>
  <c r="J85" i="9"/>
  <c r="K85" i="9"/>
  <c r="L85" i="9"/>
  <c r="S85" i="9"/>
  <c r="V85" i="9"/>
  <c r="I86" i="9"/>
  <c r="J86" i="9"/>
  <c r="K86" i="9"/>
  <c r="L86" i="9"/>
  <c r="S86" i="9"/>
  <c r="V86" i="9"/>
  <c r="I87" i="9"/>
  <c r="J87" i="9"/>
  <c r="K87" i="9"/>
  <c r="L87" i="9"/>
  <c r="S87" i="9"/>
  <c r="V87" i="9"/>
  <c r="I88" i="9"/>
  <c r="J88" i="9"/>
  <c r="K88" i="9"/>
  <c r="L88" i="9"/>
  <c r="S88" i="9"/>
  <c r="V88" i="9"/>
  <c r="I89" i="9"/>
  <c r="J89" i="9"/>
  <c r="K89" i="9"/>
  <c r="L89" i="9"/>
  <c r="S89" i="9"/>
  <c r="V89" i="9"/>
  <c r="I90" i="9"/>
  <c r="J90" i="9"/>
  <c r="K90" i="9"/>
  <c r="L90" i="9"/>
  <c r="S90" i="9"/>
  <c r="V90" i="9"/>
  <c r="I91" i="9"/>
  <c r="J91" i="9"/>
  <c r="K91" i="9"/>
  <c r="L91" i="9"/>
  <c r="S91" i="9"/>
  <c r="V91" i="9"/>
  <c r="I92" i="9"/>
  <c r="J92" i="9"/>
  <c r="K92" i="9"/>
  <c r="L92" i="9"/>
  <c r="S92" i="9"/>
  <c r="V92" i="9"/>
  <c r="I93" i="9"/>
  <c r="J93" i="9"/>
  <c r="K93" i="9"/>
  <c r="L93" i="9"/>
  <c r="S93" i="9"/>
  <c r="V93" i="9"/>
  <c r="I94" i="9"/>
  <c r="J94" i="9"/>
  <c r="K94" i="9"/>
  <c r="L94" i="9"/>
  <c r="S94" i="9"/>
  <c r="V94" i="9"/>
  <c r="L95" i="9"/>
  <c r="E56" i="9" s="1"/>
  <c r="M95" i="9"/>
  <c r="F56" i="9" s="1"/>
  <c r="Y98" i="9"/>
  <c r="Z98" i="9"/>
  <c r="P16" i="8"/>
  <c r="P20" i="8"/>
  <c r="I76" i="8"/>
  <c r="I103" i="8" s="1"/>
  <c r="G56" i="8" s="1"/>
  <c r="J76" i="8"/>
  <c r="K76" i="8"/>
  <c r="H29" i="8" s="1"/>
  <c r="P29" i="8" s="1"/>
  <c r="L76" i="8"/>
  <c r="S76" i="8"/>
  <c r="S103" i="8" s="1"/>
  <c r="H56" i="8" s="1"/>
  <c r="V76" i="8"/>
  <c r="I77" i="8"/>
  <c r="J77" i="8"/>
  <c r="K77" i="8"/>
  <c r="L77" i="8"/>
  <c r="S77" i="8"/>
  <c r="V77" i="8"/>
  <c r="I78" i="8"/>
  <c r="J78" i="8"/>
  <c r="K78" i="8"/>
  <c r="L78" i="8"/>
  <c r="S78" i="8"/>
  <c r="V78" i="8"/>
  <c r="I79" i="8"/>
  <c r="J79" i="8"/>
  <c r="K79" i="8"/>
  <c r="L79" i="8"/>
  <c r="S79" i="8"/>
  <c r="V79" i="8"/>
  <c r="I80" i="8"/>
  <c r="J80" i="8"/>
  <c r="K80" i="8"/>
  <c r="L80" i="8"/>
  <c r="S80" i="8"/>
  <c r="V80" i="8"/>
  <c r="I81" i="8"/>
  <c r="J81" i="8"/>
  <c r="K81" i="8"/>
  <c r="L81" i="8"/>
  <c r="S81" i="8"/>
  <c r="V81" i="8"/>
  <c r="I82" i="8"/>
  <c r="J82" i="8"/>
  <c r="K82" i="8"/>
  <c r="L82" i="8"/>
  <c r="S82" i="8"/>
  <c r="V82" i="8"/>
  <c r="I83" i="8"/>
  <c r="J83" i="8"/>
  <c r="K83" i="8"/>
  <c r="L83" i="8"/>
  <c r="S83" i="8"/>
  <c r="V83" i="8"/>
  <c r="I84" i="8"/>
  <c r="J84" i="8"/>
  <c r="K84" i="8"/>
  <c r="L84" i="8"/>
  <c r="S84" i="8"/>
  <c r="V84" i="8"/>
  <c r="I85" i="8"/>
  <c r="J85" i="8"/>
  <c r="K85" i="8"/>
  <c r="L85" i="8"/>
  <c r="S85" i="8"/>
  <c r="V85" i="8"/>
  <c r="I86" i="8"/>
  <c r="J86" i="8"/>
  <c r="K86" i="8"/>
  <c r="L86" i="8"/>
  <c r="S86" i="8"/>
  <c r="V86" i="8"/>
  <c r="I87" i="8"/>
  <c r="J87" i="8"/>
  <c r="K87" i="8"/>
  <c r="L87" i="8"/>
  <c r="S87" i="8"/>
  <c r="V87" i="8"/>
  <c r="I88" i="8"/>
  <c r="J88" i="8"/>
  <c r="K88" i="8"/>
  <c r="L88" i="8"/>
  <c r="S88" i="8"/>
  <c r="V88" i="8"/>
  <c r="I89" i="8"/>
  <c r="J89" i="8"/>
  <c r="K89" i="8"/>
  <c r="L89" i="8"/>
  <c r="S89" i="8"/>
  <c r="V89" i="8"/>
  <c r="I90" i="8"/>
  <c r="J90" i="8"/>
  <c r="K90" i="8"/>
  <c r="L90" i="8"/>
  <c r="S90" i="8"/>
  <c r="V90" i="8"/>
  <c r="I91" i="8"/>
  <c r="J91" i="8"/>
  <c r="K91" i="8"/>
  <c r="L91" i="8"/>
  <c r="S91" i="8"/>
  <c r="V91" i="8"/>
  <c r="I92" i="8"/>
  <c r="J92" i="8"/>
  <c r="K92" i="8"/>
  <c r="L92" i="8"/>
  <c r="S92" i="8"/>
  <c r="V92" i="8"/>
  <c r="I93" i="8"/>
  <c r="J93" i="8"/>
  <c r="K93" i="8"/>
  <c r="L93" i="8"/>
  <c r="S93" i="8"/>
  <c r="V93" i="8"/>
  <c r="I94" i="8"/>
  <c r="J94" i="8"/>
  <c r="K94" i="8"/>
  <c r="L94" i="8"/>
  <c r="S94" i="8"/>
  <c r="V94" i="8"/>
  <c r="I95" i="8"/>
  <c r="J95" i="8"/>
  <c r="K95" i="8"/>
  <c r="L95" i="8"/>
  <c r="S95" i="8"/>
  <c r="V95" i="8"/>
  <c r="I96" i="8"/>
  <c r="J96" i="8"/>
  <c r="K96" i="8"/>
  <c r="L96" i="8"/>
  <c r="S96" i="8"/>
  <c r="V96" i="8"/>
  <c r="I97" i="8"/>
  <c r="J97" i="8"/>
  <c r="K97" i="8"/>
  <c r="L97" i="8"/>
  <c r="S97" i="8"/>
  <c r="V97" i="8"/>
  <c r="I98" i="8"/>
  <c r="J98" i="8"/>
  <c r="K98" i="8"/>
  <c r="L98" i="8"/>
  <c r="S98" i="8"/>
  <c r="V98" i="8"/>
  <c r="I99" i="8"/>
  <c r="J99" i="8"/>
  <c r="K99" i="8"/>
  <c r="L99" i="8"/>
  <c r="S99" i="8"/>
  <c r="V99" i="8"/>
  <c r="I100" i="8"/>
  <c r="J100" i="8"/>
  <c r="K100" i="8"/>
  <c r="L100" i="8"/>
  <c r="S100" i="8"/>
  <c r="V100" i="8"/>
  <c r="I101" i="8"/>
  <c r="J101" i="8"/>
  <c r="K101" i="8"/>
  <c r="L101" i="8"/>
  <c r="S101" i="8"/>
  <c r="V101" i="8"/>
  <c r="I102" i="8"/>
  <c r="J102" i="8"/>
  <c r="K102" i="8"/>
  <c r="L102" i="8"/>
  <c r="S102" i="8"/>
  <c r="V102" i="8"/>
  <c r="L103" i="8"/>
  <c r="E56" i="8" s="1"/>
  <c r="M103" i="8"/>
  <c r="Y106" i="8"/>
  <c r="Z106" i="8"/>
  <c r="P16" i="7"/>
  <c r="P20" i="7"/>
  <c r="I76" i="7"/>
  <c r="J76" i="7"/>
  <c r="K76" i="7"/>
  <c r="H29" i="7" s="1"/>
  <c r="P29" i="7" s="1"/>
  <c r="L76" i="7"/>
  <c r="L79" i="7" s="1"/>
  <c r="E56" i="7" s="1"/>
  <c r="S76" i="7"/>
  <c r="V76" i="7"/>
  <c r="V79" i="7" s="1"/>
  <c r="I77" i="7"/>
  <c r="J77" i="7"/>
  <c r="K77" i="7"/>
  <c r="L77" i="7"/>
  <c r="M77" i="7"/>
  <c r="M79" i="7" s="1"/>
  <c r="F56" i="7" s="1"/>
  <c r="S77" i="7"/>
  <c r="V77" i="7"/>
  <c r="I78" i="7"/>
  <c r="J78" i="7"/>
  <c r="K78" i="7"/>
  <c r="L78" i="7"/>
  <c r="M78" i="7"/>
  <c r="S78" i="7"/>
  <c r="V78" i="7"/>
  <c r="I79" i="7"/>
  <c r="G56" i="7" s="1"/>
  <c r="Y82" i="7"/>
  <c r="Z82" i="7"/>
  <c r="P16" i="6"/>
  <c r="P20" i="6"/>
  <c r="I76" i="6"/>
  <c r="J76" i="6"/>
  <c r="K76" i="6"/>
  <c r="H29" i="6" s="1"/>
  <c r="P29" i="6" s="1"/>
  <c r="L76" i="6"/>
  <c r="S76" i="6"/>
  <c r="V76" i="6"/>
  <c r="V111" i="6" s="1"/>
  <c r="I56" i="6" s="1"/>
  <c r="I77" i="6"/>
  <c r="J77" i="6"/>
  <c r="K77" i="6"/>
  <c r="L77" i="6"/>
  <c r="S77" i="6"/>
  <c r="V77" i="6"/>
  <c r="I78" i="6"/>
  <c r="J78" i="6"/>
  <c r="K78" i="6"/>
  <c r="L78" i="6"/>
  <c r="S78" i="6"/>
  <c r="V78" i="6"/>
  <c r="I79" i="6"/>
  <c r="J79" i="6"/>
  <c r="K79" i="6"/>
  <c r="L79" i="6"/>
  <c r="S79" i="6"/>
  <c r="V79" i="6"/>
  <c r="I80" i="6"/>
  <c r="J80" i="6"/>
  <c r="K80" i="6"/>
  <c r="L80" i="6"/>
  <c r="S80" i="6"/>
  <c r="V80" i="6"/>
  <c r="I81" i="6"/>
  <c r="J81" i="6"/>
  <c r="K81" i="6"/>
  <c r="L81" i="6"/>
  <c r="L111" i="6" s="1"/>
  <c r="E56" i="6" s="1"/>
  <c r="S81" i="6"/>
  <c r="V81" i="6"/>
  <c r="I82" i="6"/>
  <c r="I111" i="6" s="1"/>
  <c r="G56" i="6" s="1"/>
  <c r="J82" i="6"/>
  <c r="K82" i="6"/>
  <c r="L82" i="6"/>
  <c r="S82" i="6"/>
  <c r="V82" i="6"/>
  <c r="I83" i="6"/>
  <c r="J83" i="6"/>
  <c r="K83" i="6"/>
  <c r="L83" i="6"/>
  <c r="S83" i="6"/>
  <c r="V83" i="6"/>
  <c r="I84" i="6"/>
  <c r="J84" i="6"/>
  <c r="K84" i="6"/>
  <c r="L84" i="6"/>
  <c r="S84" i="6"/>
  <c r="V84" i="6"/>
  <c r="I85" i="6"/>
  <c r="J85" i="6"/>
  <c r="K85" i="6"/>
  <c r="L85" i="6"/>
  <c r="S85" i="6"/>
  <c r="V85" i="6"/>
  <c r="I86" i="6"/>
  <c r="J86" i="6"/>
  <c r="K86" i="6"/>
  <c r="L86" i="6"/>
  <c r="S86" i="6"/>
  <c r="V86" i="6"/>
  <c r="I87" i="6"/>
  <c r="J87" i="6"/>
  <c r="K87" i="6"/>
  <c r="L87" i="6"/>
  <c r="S87" i="6"/>
  <c r="V87" i="6"/>
  <c r="I88" i="6"/>
  <c r="J88" i="6"/>
  <c r="K88" i="6"/>
  <c r="L88" i="6"/>
  <c r="S88" i="6"/>
  <c r="V88" i="6"/>
  <c r="I89" i="6"/>
  <c r="J89" i="6"/>
  <c r="K89" i="6"/>
  <c r="L89" i="6"/>
  <c r="S89" i="6"/>
  <c r="V89" i="6"/>
  <c r="I90" i="6"/>
  <c r="J90" i="6"/>
  <c r="K90" i="6"/>
  <c r="L90" i="6"/>
  <c r="S90" i="6"/>
  <c r="V90" i="6"/>
  <c r="I91" i="6"/>
  <c r="J91" i="6"/>
  <c r="K91" i="6"/>
  <c r="L91" i="6"/>
  <c r="S91" i="6"/>
  <c r="V91" i="6"/>
  <c r="I92" i="6"/>
  <c r="J92" i="6"/>
  <c r="K92" i="6"/>
  <c r="L92" i="6"/>
  <c r="S92" i="6"/>
  <c r="V92" i="6"/>
  <c r="I93" i="6"/>
  <c r="J93" i="6"/>
  <c r="K93" i="6"/>
  <c r="L93" i="6"/>
  <c r="S93" i="6"/>
  <c r="V93" i="6"/>
  <c r="I94" i="6"/>
  <c r="J94" i="6"/>
  <c r="K94" i="6"/>
  <c r="L94" i="6"/>
  <c r="S94" i="6"/>
  <c r="V94" i="6"/>
  <c r="I95" i="6"/>
  <c r="J95" i="6"/>
  <c r="K95" i="6"/>
  <c r="L95" i="6"/>
  <c r="S95" i="6"/>
  <c r="V95" i="6"/>
  <c r="I96" i="6"/>
  <c r="J96" i="6"/>
  <c r="K96" i="6"/>
  <c r="L96" i="6"/>
  <c r="S96" i="6"/>
  <c r="V96" i="6"/>
  <c r="I97" i="6"/>
  <c r="J97" i="6"/>
  <c r="K97" i="6"/>
  <c r="L97" i="6"/>
  <c r="S97" i="6"/>
  <c r="V97" i="6"/>
  <c r="I98" i="6"/>
  <c r="J98" i="6"/>
  <c r="K98" i="6"/>
  <c r="L98" i="6"/>
  <c r="S98" i="6"/>
  <c r="V98" i="6"/>
  <c r="I99" i="6"/>
  <c r="J99" i="6"/>
  <c r="K99" i="6"/>
  <c r="L99" i="6"/>
  <c r="S99" i="6"/>
  <c r="V99" i="6"/>
  <c r="I100" i="6"/>
  <c r="J100" i="6"/>
  <c r="K100" i="6"/>
  <c r="L100" i="6"/>
  <c r="S100" i="6"/>
  <c r="V100" i="6"/>
  <c r="I101" i="6"/>
  <c r="J101" i="6"/>
  <c r="K101" i="6"/>
  <c r="L101" i="6"/>
  <c r="S101" i="6"/>
  <c r="V101" i="6"/>
  <c r="I102" i="6"/>
  <c r="J102" i="6"/>
  <c r="K102" i="6"/>
  <c r="L102" i="6"/>
  <c r="S102" i="6"/>
  <c r="V102" i="6"/>
  <c r="I103" i="6"/>
  <c r="J103" i="6"/>
  <c r="K103" i="6"/>
  <c r="L103" i="6"/>
  <c r="S103" i="6"/>
  <c r="V103" i="6"/>
  <c r="I104" i="6"/>
  <c r="J104" i="6"/>
  <c r="K104" i="6"/>
  <c r="L104" i="6"/>
  <c r="S104" i="6"/>
  <c r="V104" i="6"/>
  <c r="I105" i="6"/>
  <c r="J105" i="6"/>
  <c r="K105" i="6"/>
  <c r="L105" i="6"/>
  <c r="S105" i="6"/>
  <c r="V105" i="6"/>
  <c r="I106" i="6"/>
  <c r="J106" i="6"/>
  <c r="K106" i="6"/>
  <c r="L106" i="6"/>
  <c r="S106" i="6"/>
  <c r="V106" i="6"/>
  <c r="I107" i="6"/>
  <c r="J107" i="6"/>
  <c r="K107" i="6"/>
  <c r="L107" i="6"/>
  <c r="S107" i="6"/>
  <c r="V107" i="6"/>
  <c r="I108" i="6"/>
  <c r="J108" i="6"/>
  <c r="K108" i="6"/>
  <c r="L108" i="6"/>
  <c r="S108" i="6"/>
  <c r="V108" i="6"/>
  <c r="I109" i="6"/>
  <c r="J109" i="6"/>
  <c r="K109" i="6"/>
  <c r="L109" i="6"/>
  <c r="S109" i="6"/>
  <c r="V109" i="6"/>
  <c r="I110" i="6"/>
  <c r="J110" i="6"/>
  <c r="K110" i="6"/>
  <c r="L110" i="6"/>
  <c r="S110" i="6"/>
  <c r="V110" i="6"/>
  <c r="M111" i="6"/>
  <c r="Y114" i="6"/>
  <c r="Z114" i="6"/>
  <c r="P16" i="5"/>
  <c r="P20" i="5"/>
  <c r="I56" i="5"/>
  <c r="I76" i="5"/>
  <c r="I77" i="5" s="1"/>
  <c r="J76" i="5"/>
  <c r="K76" i="5"/>
  <c r="H29" i="5" s="1"/>
  <c r="P29" i="5" s="1"/>
  <c r="L76" i="5"/>
  <c r="L77" i="5" s="1"/>
  <c r="M76" i="5"/>
  <c r="M77" i="5" s="1"/>
  <c r="S76" i="5"/>
  <c r="S77" i="5" s="1"/>
  <c r="V76" i="5"/>
  <c r="V77" i="5"/>
  <c r="V80" i="5" s="1"/>
  <c r="I59" i="5" s="1"/>
  <c r="V79" i="5"/>
  <c r="I57" i="5" s="1"/>
  <c r="Y80" i="5"/>
  <c r="Z80" i="5"/>
  <c r="P16" i="4"/>
  <c r="P20" i="4" s="1"/>
  <c r="F56" i="4"/>
  <c r="F58" i="4"/>
  <c r="F59" i="4"/>
  <c r="E60" i="4"/>
  <c r="F60" i="4"/>
  <c r="I95" i="4"/>
  <c r="J95" i="4"/>
  <c r="K95" i="4"/>
  <c r="L95" i="4"/>
  <c r="S95" i="4"/>
  <c r="V95" i="4"/>
  <c r="V104" i="4" s="1"/>
  <c r="I98" i="4"/>
  <c r="J98" i="4"/>
  <c r="K98" i="4"/>
  <c r="K699" i="4" s="1"/>
  <c r="L98" i="4"/>
  <c r="S98" i="4"/>
  <c r="V98" i="4"/>
  <c r="I101" i="4"/>
  <c r="J101" i="4"/>
  <c r="K101" i="4"/>
  <c r="L101" i="4"/>
  <c r="S101" i="4"/>
  <c r="V101" i="4"/>
  <c r="M104" i="4"/>
  <c r="I107" i="4"/>
  <c r="J107" i="4"/>
  <c r="K107" i="4"/>
  <c r="H29" i="4" s="1"/>
  <c r="P29" i="4" s="1"/>
  <c r="L107" i="4"/>
  <c r="L110" i="4" s="1"/>
  <c r="E57" i="4" s="1"/>
  <c r="S107" i="4"/>
  <c r="S110" i="4" s="1"/>
  <c r="H57" i="4" s="1"/>
  <c r="V107" i="4"/>
  <c r="V110" i="4" s="1"/>
  <c r="I57" i="4" s="1"/>
  <c r="I110" i="4"/>
  <c r="G57" i="4" s="1"/>
  <c r="M110" i="4"/>
  <c r="F57" i="4" s="1"/>
  <c r="I113" i="4"/>
  <c r="J113" i="4"/>
  <c r="K113" i="4"/>
  <c r="L113" i="4"/>
  <c r="L189" i="4" s="1"/>
  <c r="E58" i="4" s="1"/>
  <c r="S113" i="4"/>
  <c r="V113" i="4"/>
  <c r="I116" i="4"/>
  <c r="J116" i="4"/>
  <c r="K116" i="4"/>
  <c r="L116" i="4"/>
  <c r="S116" i="4"/>
  <c r="S189" i="4" s="1"/>
  <c r="H58" i="4" s="1"/>
  <c r="V116" i="4"/>
  <c r="V189" i="4" s="1"/>
  <c r="I58" i="4" s="1"/>
  <c r="I119" i="4"/>
  <c r="J119" i="4"/>
  <c r="K119" i="4"/>
  <c r="L119" i="4"/>
  <c r="S119" i="4"/>
  <c r="V119" i="4"/>
  <c r="I128" i="4"/>
  <c r="J128" i="4"/>
  <c r="K128" i="4"/>
  <c r="L128" i="4"/>
  <c r="S128" i="4"/>
  <c r="V128" i="4"/>
  <c r="I139" i="4"/>
  <c r="J139" i="4"/>
  <c r="K139" i="4"/>
  <c r="L139" i="4"/>
  <c r="S139" i="4"/>
  <c r="V139" i="4"/>
  <c r="I144" i="4"/>
  <c r="J144" i="4"/>
  <c r="K144" i="4"/>
  <c r="L144" i="4"/>
  <c r="S144" i="4"/>
  <c r="V144" i="4"/>
  <c r="I149" i="4"/>
  <c r="J149" i="4"/>
  <c r="K149" i="4"/>
  <c r="L149" i="4"/>
  <c r="S149" i="4"/>
  <c r="V149" i="4"/>
  <c r="I154" i="4"/>
  <c r="I189" i="4" s="1"/>
  <c r="G58" i="4" s="1"/>
  <c r="J154" i="4"/>
  <c r="K154" i="4"/>
  <c r="L154" i="4"/>
  <c r="S154" i="4"/>
  <c r="V154" i="4"/>
  <c r="I157" i="4"/>
  <c r="J157" i="4"/>
  <c r="K157" i="4"/>
  <c r="L157" i="4"/>
  <c r="S157" i="4"/>
  <c r="V157" i="4"/>
  <c r="I162" i="4"/>
  <c r="J162" i="4"/>
  <c r="K162" i="4"/>
  <c r="L162" i="4"/>
  <c r="S162" i="4"/>
  <c r="V162" i="4"/>
  <c r="I165" i="4"/>
  <c r="J165" i="4"/>
  <c r="K165" i="4"/>
  <c r="L165" i="4"/>
  <c r="S165" i="4"/>
  <c r="V165" i="4"/>
  <c r="I170" i="4"/>
  <c r="J170" i="4"/>
  <c r="K170" i="4"/>
  <c r="L170" i="4"/>
  <c r="S170" i="4"/>
  <c r="V170" i="4"/>
  <c r="I181" i="4"/>
  <c r="J181" i="4"/>
  <c r="K181" i="4"/>
  <c r="L181" i="4"/>
  <c r="M181" i="4"/>
  <c r="S181" i="4"/>
  <c r="V181" i="4"/>
  <c r="M189" i="4"/>
  <c r="I192" i="4"/>
  <c r="J192" i="4"/>
  <c r="K192" i="4"/>
  <c r="L192" i="4"/>
  <c r="L312" i="4" s="1"/>
  <c r="E59" i="4" s="1"/>
  <c r="S192" i="4"/>
  <c r="V192" i="4"/>
  <c r="I195" i="4"/>
  <c r="I312" i="4" s="1"/>
  <c r="G59" i="4" s="1"/>
  <c r="J195" i="4"/>
  <c r="K195" i="4"/>
  <c r="L195" i="4"/>
  <c r="S195" i="4"/>
  <c r="V195" i="4"/>
  <c r="V312" i="4" s="1"/>
  <c r="I59" i="4" s="1"/>
  <c r="I200" i="4"/>
  <c r="J200" i="4"/>
  <c r="K200" i="4"/>
  <c r="L200" i="4"/>
  <c r="S200" i="4"/>
  <c r="V200" i="4"/>
  <c r="I213" i="4"/>
  <c r="J213" i="4"/>
  <c r="K213" i="4"/>
  <c r="L213" i="4"/>
  <c r="S213" i="4"/>
  <c r="S312" i="4" s="1"/>
  <c r="H59" i="4" s="1"/>
  <c r="V213" i="4"/>
  <c r="I230" i="4"/>
  <c r="J230" i="4"/>
  <c r="K230" i="4"/>
  <c r="L230" i="4"/>
  <c r="S230" i="4"/>
  <c r="V230" i="4"/>
  <c r="I249" i="4"/>
  <c r="J249" i="4"/>
  <c r="K249" i="4"/>
  <c r="L249" i="4"/>
  <c r="S249" i="4"/>
  <c r="V249" i="4"/>
  <c r="I252" i="4"/>
  <c r="J252" i="4"/>
  <c r="K252" i="4"/>
  <c r="L252" i="4"/>
  <c r="S252" i="4"/>
  <c r="V252" i="4"/>
  <c r="I255" i="4"/>
  <c r="J255" i="4"/>
  <c r="K255" i="4"/>
  <c r="L255" i="4"/>
  <c r="S255" i="4"/>
  <c r="V255" i="4"/>
  <c r="I256" i="4"/>
  <c r="J256" i="4"/>
  <c r="K256" i="4"/>
  <c r="L256" i="4"/>
  <c r="S256" i="4"/>
  <c r="V256" i="4"/>
  <c r="I257" i="4"/>
  <c r="J257" i="4"/>
  <c r="K257" i="4"/>
  <c r="L257" i="4"/>
  <c r="S257" i="4"/>
  <c r="V257" i="4"/>
  <c r="I260" i="4"/>
  <c r="J260" i="4"/>
  <c r="K260" i="4"/>
  <c r="L260" i="4"/>
  <c r="S260" i="4"/>
  <c r="V260" i="4"/>
  <c r="I261" i="4"/>
  <c r="J261" i="4"/>
  <c r="K261" i="4"/>
  <c r="L261" i="4"/>
  <c r="S261" i="4"/>
  <c r="V261" i="4"/>
  <c r="I264" i="4"/>
  <c r="J264" i="4"/>
  <c r="K264" i="4"/>
  <c r="L264" i="4"/>
  <c r="S264" i="4"/>
  <c r="V264" i="4"/>
  <c r="I265" i="4"/>
  <c r="J265" i="4"/>
  <c r="K265" i="4"/>
  <c r="L265" i="4"/>
  <c r="S265" i="4"/>
  <c r="V265" i="4"/>
  <c r="I272" i="4"/>
  <c r="J272" i="4"/>
  <c r="K272" i="4"/>
  <c r="L272" i="4"/>
  <c r="S272" i="4"/>
  <c r="V272" i="4"/>
  <c r="I303" i="4"/>
  <c r="J303" i="4"/>
  <c r="K303" i="4"/>
  <c r="L303" i="4"/>
  <c r="S303" i="4"/>
  <c r="V303" i="4"/>
  <c r="M312" i="4"/>
  <c r="M318" i="4" s="1"/>
  <c r="F61" i="4" s="1"/>
  <c r="D15" i="4" s="1"/>
  <c r="I315" i="4"/>
  <c r="J315" i="4"/>
  <c r="K315" i="4"/>
  <c r="L315" i="4"/>
  <c r="S315" i="4"/>
  <c r="S316" i="4" s="1"/>
  <c r="H60" i="4" s="1"/>
  <c r="V315" i="4"/>
  <c r="V316" i="4" s="1"/>
  <c r="I60" i="4" s="1"/>
  <c r="I316" i="4"/>
  <c r="G60" i="4" s="1"/>
  <c r="L316" i="4"/>
  <c r="M316" i="4"/>
  <c r="I322" i="4"/>
  <c r="I328" i="4" s="1"/>
  <c r="J322" i="4"/>
  <c r="K322" i="4"/>
  <c r="L322" i="4"/>
  <c r="S322" i="4"/>
  <c r="V322" i="4"/>
  <c r="I325" i="4"/>
  <c r="J325" i="4"/>
  <c r="K325" i="4"/>
  <c r="L325" i="4"/>
  <c r="M325" i="4"/>
  <c r="S325" i="4"/>
  <c r="V325" i="4"/>
  <c r="L328" i="4"/>
  <c r="E64" i="4" s="1"/>
  <c r="M328" i="4"/>
  <c r="F64" i="4" s="1"/>
  <c r="S328" i="4"/>
  <c r="H64" i="4" s="1"/>
  <c r="V328" i="4"/>
  <c r="I64" i="4" s="1"/>
  <c r="I331" i="4"/>
  <c r="J331" i="4"/>
  <c r="K331" i="4"/>
  <c r="L331" i="4"/>
  <c r="S331" i="4"/>
  <c r="S333" i="4" s="1"/>
  <c r="H65" i="4" s="1"/>
  <c r="V331" i="4"/>
  <c r="V333" i="4" s="1"/>
  <c r="I65" i="4" s="1"/>
  <c r="I332" i="4"/>
  <c r="J332" i="4"/>
  <c r="K332" i="4"/>
  <c r="L332" i="4"/>
  <c r="M332" i="4"/>
  <c r="S332" i="4"/>
  <c r="V332" i="4"/>
  <c r="I333" i="4"/>
  <c r="G65" i="4" s="1"/>
  <c r="L333" i="4"/>
  <c r="E65" i="4" s="1"/>
  <c r="M333" i="4"/>
  <c r="F65" i="4" s="1"/>
  <c r="I336" i="4"/>
  <c r="I345" i="4" s="1"/>
  <c r="G66" i="4" s="1"/>
  <c r="J336" i="4"/>
  <c r="K336" i="4"/>
  <c r="L336" i="4"/>
  <c r="S336" i="4"/>
  <c r="V336" i="4"/>
  <c r="V345" i="4" s="1"/>
  <c r="I66" i="4" s="1"/>
  <c r="I339" i="4"/>
  <c r="J339" i="4"/>
  <c r="K339" i="4"/>
  <c r="L339" i="4"/>
  <c r="L345" i="4" s="1"/>
  <c r="E66" i="4" s="1"/>
  <c r="S339" i="4"/>
  <c r="S345" i="4" s="1"/>
  <c r="H66" i="4" s="1"/>
  <c r="V339" i="4"/>
  <c r="I342" i="4"/>
  <c r="J342" i="4"/>
  <c r="K342" i="4"/>
  <c r="L342" i="4"/>
  <c r="M342" i="4"/>
  <c r="M345" i="4" s="1"/>
  <c r="F66" i="4" s="1"/>
  <c r="S342" i="4"/>
  <c r="V342" i="4"/>
  <c r="I348" i="4"/>
  <c r="I375" i="4" s="1"/>
  <c r="G67" i="4" s="1"/>
  <c r="J348" i="4"/>
  <c r="K348" i="4"/>
  <c r="L348" i="4"/>
  <c r="L375" i="4" s="1"/>
  <c r="E67" i="4" s="1"/>
  <c r="S348" i="4"/>
  <c r="S375" i="4" s="1"/>
  <c r="H67" i="4" s="1"/>
  <c r="V348" i="4"/>
  <c r="V375" i="4" s="1"/>
  <c r="I67" i="4" s="1"/>
  <c r="I351" i="4"/>
  <c r="J351" i="4"/>
  <c r="K351" i="4"/>
  <c r="L351" i="4"/>
  <c r="S351" i="4"/>
  <c r="V351" i="4"/>
  <c r="I360" i="4"/>
  <c r="J360" i="4"/>
  <c r="K360" i="4"/>
  <c r="L360" i="4"/>
  <c r="S360" i="4"/>
  <c r="V360" i="4"/>
  <c r="I365" i="4"/>
  <c r="J365" i="4"/>
  <c r="K365" i="4"/>
  <c r="L365" i="4"/>
  <c r="S365" i="4"/>
  <c r="V365" i="4"/>
  <c r="I368" i="4"/>
  <c r="J368" i="4"/>
  <c r="K368" i="4"/>
  <c r="L368" i="4"/>
  <c r="S368" i="4"/>
  <c r="V368" i="4"/>
  <c r="I369" i="4"/>
  <c r="J369" i="4"/>
  <c r="K369" i="4"/>
  <c r="L369" i="4"/>
  <c r="S369" i="4"/>
  <c r="V369" i="4"/>
  <c r="I374" i="4"/>
  <c r="J374" i="4"/>
  <c r="K374" i="4"/>
  <c r="L374" i="4"/>
  <c r="M374" i="4"/>
  <c r="M375" i="4" s="1"/>
  <c r="F67" i="4" s="1"/>
  <c r="S374" i="4"/>
  <c r="V374" i="4"/>
  <c r="I378" i="4"/>
  <c r="I390" i="4" s="1"/>
  <c r="G68" i="4" s="1"/>
  <c r="J378" i="4"/>
  <c r="K378" i="4"/>
  <c r="L378" i="4"/>
  <c r="L390" i="4" s="1"/>
  <c r="E68" i="4" s="1"/>
  <c r="S378" i="4"/>
  <c r="S390" i="4" s="1"/>
  <c r="H68" i="4" s="1"/>
  <c r="V378" i="4"/>
  <c r="V390" i="4" s="1"/>
  <c r="I68" i="4" s="1"/>
  <c r="I379" i="4"/>
  <c r="J379" i="4"/>
  <c r="K379" i="4"/>
  <c r="L379" i="4"/>
  <c r="M379" i="4"/>
  <c r="M390" i="4" s="1"/>
  <c r="F68" i="4" s="1"/>
  <c r="S379" i="4"/>
  <c r="V379" i="4"/>
  <c r="I393" i="4"/>
  <c r="I426" i="4" s="1"/>
  <c r="G69" i="4" s="1"/>
  <c r="J393" i="4"/>
  <c r="K393" i="4"/>
  <c r="L393" i="4"/>
  <c r="L426" i="4" s="1"/>
  <c r="E69" i="4" s="1"/>
  <c r="S393" i="4"/>
  <c r="S426" i="4" s="1"/>
  <c r="H69" i="4" s="1"/>
  <c r="V393" i="4"/>
  <c r="I396" i="4"/>
  <c r="J396" i="4"/>
  <c r="K396" i="4"/>
  <c r="L396" i="4"/>
  <c r="S396" i="4"/>
  <c r="V396" i="4"/>
  <c r="I401" i="4"/>
  <c r="J401" i="4"/>
  <c r="K401" i="4"/>
  <c r="L401" i="4"/>
  <c r="S401" i="4"/>
  <c r="V401" i="4"/>
  <c r="V426" i="4" s="1"/>
  <c r="I69" i="4" s="1"/>
  <c r="I402" i="4"/>
  <c r="J402" i="4"/>
  <c r="K402" i="4"/>
  <c r="L402" i="4"/>
  <c r="S402" i="4"/>
  <c r="V402" i="4"/>
  <c r="I409" i="4"/>
  <c r="J409" i="4"/>
  <c r="K409" i="4"/>
  <c r="L409" i="4"/>
  <c r="S409" i="4"/>
  <c r="V409" i="4"/>
  <c r="I418" i="4"/>
  <c r="J418" i="4"/>
  <c r="K418" i="4"/>
  <c r="L418" i="4"/>
  <c r="M418" i="4"/>
  <c r="M426" i="4" s="1"/>
  <c r="F69" i="4" s="1"/>
  <c r="S418" i="4"/>
  <c r="V418" i="4"/>
  <c r="I423" i="4"/>
  <c r="J423" i="4"/>
  <c r="K423" i="4"/>
  <c r="L423" i="4"/>
  <c r="M423" i="4"/>
  <c r="S423" i="4"/>
  <c r="V423" i="4"/>
  <c r="I429" i="4"/>
  <c r="I556" i="4" s="1"/>
  <c r="G70" i="4" s="1"/>
  <c r="J429" i="4"/>
  <c r="K429" i="4"/>
  <c r="L429" i="4"/>
  <c r="L556" i="4" s="1"/>
  <c r="E70" i="4" s="1"/>
  <c r="S429" i="4"/>
  <c r="V429" i="4"/>
  <c r="I446" i="4"/>
  <c r="J446" i="4"/>
  <c r="K446" i="4"/>
  <c r="L446" i="4"/>
  <c r="S446" i="4"/>
  <c r="V446" i="4"/>
  <c r="I461" i="4"/>
  <c r="J461" i="4"/>
  <c r="K461" i="4"/>
  <c r="L461" i="4"/>
  <c r="S461" i="4"/>
  <c r="S556" i="4" s="1"/>
  <c r="H70" i="4" s="1"/>
  <c r="V461" i="4"/>
  <c r="V556" i="4" s="1"/>
  <c r="I70" i="4" s="1"/>
  <c r="I478" i="4"/>
  <c r="J478" i="4"/>
  <c r="K478" i="4"/>
  <c r="L478" i="4"/>
  <c r="S478" i="4"/>
  <c r="V478" i="4"/>
  <c r="I481" i="4"/>
  <c r="J481" i="4"/>
  <c r="K481" i="4"/>
  <c r="L481" i="4"/>
  <c r="M481" i="4"/>
  <c r="S481" i="4"/>
  <c r="V481" i="4"/>
  <c r="I482" i="4"/>
  <c r="J482" i="4"/>
  <c r="K482" i="4"/>
  <c r="L482" i="4"/>
  <c r="M482" i="4"/>
  <c r="M556" i="4" s="1"/>
  <c r="F70" i="4" s="1"/>
  <c r="S482" i="4"/>
  <c r="V482" i="4"/>
  <c r="I485" i="4"/>
  <c r="J485" i="4"/>
  <c r="K485" i="4"/>
  <c r="L485" i="4"/>
  <c r="M485" i="4"/>
  <c r="S485" i="4"/>
  <c r="V485" i="4"/>
  <c r="I488" i="4"/>
  <c r="J488" i="4"/>
  <c r="K488" i="4"/>
  <c r="L488" i="4"/>
  <c r="M488" i="4"/>
  <c r="S488" i="4"/>
  <c r="V488" i="4"/>
  <c r="I491" i="4"/>
  <c r="J491" i="4"/>
  <c r="K491" i="4"/>
  <c r="L491" i="4"/>
  <c r="M491" i="4"/>
  <c r="S491" i="4"/>
  <c r="V491" i="4"/>
  <c r="I494" i="4"/>
  <c r="J494" i="4"/>
  <c r="K494" i="4"/>
  <c r="L494" i="4"/>
  <c r="M494" i="4"/>
  <c r="S494" i="4"/>
  <c r="V494" i="4"/>
  <c r="I497" i="4"/>
  <c r="J497" i="4"/>
  <c r="K497" i="4"/>
  <c r="L497" i="4"/>
  <c r="M497" i="4"/>
  <c r="S497" i="4"/>
  <c r="V497" i="4"/>
  <c r="I500" i="4"/>
  <c r="J500" i="4"/>
  <c r="K500" i="4"/>
  <c r="L500" i="4"/>
  <c r="M500" i="4"/>
  <c r="S500" i="4"/>
  <c r="V500" i="4"/>
  <c r="I503" i="4"/>
  <c r="J503" i="4"/>
  <c r="K503" i="4"/>
  <c r="L503" i="4"/>
  <c r="M503" i="4"/>
  <c r="S503" i="4"/>
  <c r="V503" i="4"/>
  <c r="I506" i="4"/>
  <c r="J506" i="4"/>
  <c r="K506" i="4"/>
  <c r="L506" i="4"/>
  <c r="M506" i="4"/>
  <c r="S506" i="4"/>
  <c r="V506" i="4"/>
  <c r="I509" i="4"/>
  <c r="J509" i="4"/>
  <c r="K509" i="4"/>
  <c r="L509" i="4"/>
  <c r="M509" i="4"/>
  <c r="S509" i="4"/>
  <c r="V509" i="4"/>
  <c r="I512" i="4"/>
  <c r="J512" i="4"/>
  <c r="K512" i="4"/>
  <c r="L512" i="4"/>
  <c r="M512" i="4"/>
  <c r="S512" i="4"/>
  <c r="V512" i="4"/>
  <c r="I515" i="4"/>
  <c r="J515" i="4"/>
  <c r="K515" i="4"/>
  <c r="L515" i="4"/>
  <c r="M515" i="4"/>
  <c r="S515" i="4"/>
  <c r="V515" i="4"/>
  <c r="I518" i="4"/>
  <c r="J518" i="4"/>
  <c r="K518" i="4"/>
  <c r="L518" i="4"/>
  <c r="M518" i="4"/>
  <c r="S518" i="4"/>
  <c r="V518" i="4"/>
  <c r="I521" i="4"/>
  <c r="J521" i="4"/>
  <c r="K521" i="4"/>
  <c r="L521" i="4"/>
  <c r="M521" i="4"/>
  <c r="S521" i="4"/>
  <c r="V521" i="4"/>
  <c r="I524" i="4"/>
  <c r="J524" i="4"/>
  <c r="K524" i="4"/>
  <c r="L524" i="4"/>
  <c r="M524" i="4"/>
  <c r="S524" i="4"/>
  <c r="V524" i="4"/>
  <c r="I529" i="4"/>
  <c r="J529" i="4"/>
  <c r="K529" i="4"/>
  <c r="L529" i="4"/>
  <c r="M529" i="4"/>
  <c r="S529" i="4"/>
  <c r="V529" i="4"/>
  <c r="I532" i="4"/>
  <c r="J532" i="4"/>
  <c r="K532" i="4"/>
  <c r="L532" i="4"/>
  <c r="M532" i="4"/>
  <c r="S532" i="4"/>
  <c r="V532" i="4"/>
  <c r="I535" i="4"/>
  <c r="J535" i="4"/>
  <c r="K535" i="4"/>
  <c r="L535" i="4"/>
  <c r="M535" i="4"/>
  <c r="S535" i="4"/>
  <c r="V535" i="4"/>
  <c r="I538" i="4"/>
  <c r="J538" i="4"/>
  <c r="K538" i="4"/>
  <c r="L538" i="4"/>
  <c r="M538" i="4"/>
  <c r="S538" i="4"/>
  <c r="V538" i="4"/>
  <c r="I541" i="4"/>
  <c r="J541" i="4"/>
  <c r="K541" i="4"/>
  <c r="L541" i="4"/>
  <c r="M541" i="4"/>
  <c r="S541" i="4"/>
  <c r="V541" i="4"/>
  <c r="I544" i="4"/>
  <c r="J544" i="4"/>
  <c r="K544" i="4"/>
  <c r="L544" i="4"/>
  <c r="M544" i="4"/>
  <c r="S544" i="4"/>
  <c r="V544" i="4"/>
  <c r="I547" i="4"/>
  <c r="J547" i="4"/>
  <c r="K547" i="4"/>
  <c r="L547" i="4"/>
  <c r="M547" i="4"/>
  <c r="S547" i="4"/>
  <c r="V547" i="4"/>
  <c r="I550" i="4"/>
  <c r="J550" i="4"/>
  <c r="K550" i="4"/>
  <c r="L550" i="4"/>
  <c r="M550" i="4"/>
  <c r="S550" i="4"/>
  <c r="V550" i="4"/>
  <c r="I553" i="4"/>
  <c r="J553" i="4"/>
  <c r="K553" i="4"/>
  <c r="L553" i="4"/>
  <c r="M553" i="4"/>
  <c r="S553" i="4"/>
  <c r="V553" i="4"/>
  <c r="I559" i="4"/>
  <c r="J559" i="4"/>
  <c r="K559" i="4"/>
  <c r="L559" i="4"/>
  <c r="L574" i="4" s="1"/>
  <c r="E71" i="4" s="1"/>
  <c r="S559" i="4"/>
  <c r="S574" i="4" s="1"/>
  <c r="H71" i="4" s="1"/>
  <c r="V559" i="4"/>
  <c r="I562" i="4"/>
  <c r="I574" i="4" s="1"/>
  <c r="G71" i="4" s="1"/>
  <c r="J562" i="4"/>
  <c r="K562" i="4"/>
  <c r="L562" i="4"/>
  <c r="S562" i="4"/>
  <c r="V562" i="4"/>
  <c r="I567" i="4"/>
  <c r="J567" i="4"/>
  <c r="K567" i="4"/>
  <c r="L567" i="4"/>
  <c r="S567" i="4"/>
  <c r="V567" i="4"/>
  <c r="I568" i="4"/>
  <c r="J568" i="4"/>
  <c r="K568" i="4"/>
  <c r="L568" i="4"/>
  <c r="M568" i="4"/>
  <c r="M574" i="4" s="1"/>
  <c r="F71" i="4" s="1"/>
  <c r="S568" i="4"/>
  <c r="V568" i="4"/>
  <c r="I571" i="4"/>
  <c r="J571" i="4"/>
  <c r="K571" i="4"/>
  <c r="L571" i="4"/>
  <c r="M571" i="4"/>
  <c r="S571" i="4"/>
  <c r="V571" i="4"/>
  <c r="V574" i="4"/>
  <c r="I71" i="4" s="1"/>
  <c r="I577" i="4"/>
  <c r="I622" i="4" s="1"/>
  <c r="G72" i="4" s="1"/>
  <c r="J577" i="4"/>
  <c r="K577" i="4"/>
  <c r="L577" i="4"/>
  <c r="S577" i="4"/>
  <c r="V577" i="4"/>
  <c r="I581" i="4"/>
  <c r="J581" i="4"/>
  <c r="K581" i="4"/>
  <c r="L581" i="4"/>
  <c r="S581" i="4"/>
  <c r="V581" i="4"/>
  <c r="I584" i="4"/>
  <c r="J584" i="4"/>
  <c r="K584" i="4"/>
  <c r="L584" i="4"/>
  <c r="L622" i="4" s="1"/>
  <c r="E72" i="4" s="1"/>
  <c r="S584" i="4"/>
  <c r="S622" i="4" s="1"/>
  <c r="H72" i="4" s="1"/>
  <c r="V584" i="4"/>
  <c r="V622" i="4" s="1"/>
  <c r="I72" i="4" s="1"/>
  <c r="I587" i="4"/>
  <c r="J587" i="4"/>
  <c r="K587" i="4"/>
  <c r="L587" i="4"/>
  <c r="S587" i="4"/>
  <c r="V587" i="4"/>
  <c r="I590" i="4"/>
  <c r="J590" i="4"/>
  <c r="K590" i="4"/>
  <c r="L590" i="4"/>
  <c r="S590" i="4"/>
  <c r="V590" i="4"/>
  <c r="I593" i="4"/>
  <c r="J593" i="4"/>
  <c r="K593" i="4"/>
  <c r="L593" i="4"/>
  <c r="S593" i="4"/>
  <c r="V593" i="4"/>
  <c r="I598" i="4"/>
  <c r="J598" i="4"/>
  <c r="K598" i="4"/>
  <c r="L598" i="4"/>
  <c r="S598" i="4"/>
  <c r="V598" i="4"/>
  <c r="I599" i="4"/>
  <c r="J599" i="4"/>
  <c r="K599" i="4"/>
  <c r="L599" i="4"/>
  <c r="S599" i="4"/>
  <c r="V599" i="4"/>
  <c r="I604" i="4"/>
  <c r="J604" i="4"/>
  <c r="K604" i="4"/>
  <c r="L604" i="4"/>
  <c r="S604" i="4"/>
  <c r="V604" i="4"/>
  <c r="I609" i="4"/>
  <c r="J609" i="4"/>
  <c r="K609" i="4"/>
  <c r="L609" i="4"/>
  <c r="M609" i="4"/>
  <c r="S609" i="4"/>
  <c r="V609" i="4"/>
  <c r="I614" i="4"/>
  <c r="J614" i="4"/>
  <c r="K614" i="4"/>
  <c r="L614" i="4"/>
  <c r="M614" i="4"/>
  <c r="M622" i="4" s="1"/>
  <c r="F72" i="4" s="1"/>
  <c r="S614" i="4"/>
  <c r="V614" i="4"/>
  <c r="I619" i="4"/>
  <c r="J619" i="4"/>
  <c r="K619" i="4"/>
  <c r="L619" i="4"/>
  <c r="M619" i="4"/>
  <c r="S619" i="4"/>
  <c r="V619" i="4"/>
  <c r="I625" i="4"/>
  <c r="I632" i="4" s="1"/>
  <c r="G73" i="4" s="1"/>
  <c r="J625" i="4"/>
  <c r="K625" i="4"/>
  <c r="L625" i="4"/>
  <c r="S625" i="4"/>
  <c r="V625" i="4"/>
  <c r="V632" i="4" s="1"/>
  <c r="I73" i="4" s="1"/>
  <c r="I628" i="4"/>
  <c r="J628" i="4"/>
  <c r="K628" i="4"/>
  <c r="L628" i="4"/>
  <c r="S628" i="4"/>
  <c r="V628" i="4"/>
  <c r="I629" i="4"/>
  <c r="J629" i="4"/>
  <c r="K629" i="4"/>
  <c r="L629" i="4"/>
  <c r="L632" i="4" s="1"/>
  <c r="E73" i="4" s="1"/>
  <c r="M629" i="4"/>
  <c r="M632" i="4" s="1"/>
  <c r="F73" i="4" s="1"/>
  <c r="S629" i="4"/>
  <c r="S632" i="4" s="1"/>
  <c r="H73" i="4" s="1"/>
  <c r="V629" i="4"/>
  <c r="I635" i="4"/>
  <c r="J635" i="4"/>
  <c r="K635" i="4"/>
  <c r="L635" i="4"/>
  <c r="S635" i="4"/>
  <c r="V635" i="4"/>
  <c r="I638" i="4"/>
  <c r="I675" i="4" s="1"/>
  <c r="G74" i="4" s="1"/>
  <c r="J638" i="4"/>
  <c r="K638" i="4"/>
  <c r="L638" i="4"/>
  <c r="L675" i="4" s="1"/>
  <c r="E74" i="4" s="1"/>
  <c r="S638" i="4"/>
  <c r="S675" i="4" s="1"/>
  <c r="H74" i="4" s="1"/>
  <c r="V638" i="4"/>
  <c r="I643" i="4"/>
  <c r="J643" i="4"/>
  <c r="K643" i="4"/>
  <c r="L643" i="4"/>
  <c r="S643" i="4"/>
  <c r="V643" i="4"/>
  <c r="I650" i="4"/>
  <c r="J650" i="4"/>
  <c r="K650" i="4"/>
  <c r="L650" i="4"/>
  <c r="S650" i="4"/>
  <c r="V650" i="4"/>
  <c r="I659" i="4"/>
  <c r="J659" i="4"/>
  <c r="K659" i="4"/>
  <c r="L659" i="4"/>
  <c r="S659" i="4"/>
  <c r="V659" i="4"/>
  <c r="I664" i="4"/>
  <c r="J664" i="4"/>
  <c r="K664" i="4"/>
  <c r="L664" i="4"/>
  <c r="S664" i="4"/>
  <c r="V664" i="4"/>
  <c r="M675" i="4"/>
  <c r="F74" i="4" s="1"/>
  <c r="V675" i="4"/>
  <c r="I74" i="4" s="1"/>
  <c r="I678" i="4"/>
  <c r="I696" i="4" s="1"/>
  <c r="G75" i="4" s="1"/>
  <c r="J678" i="4"/>
  <c r="K678" i="4"/>
  <c r="L678" i="4"/>
  <c r="S678" i="4"/>
  <c r="V678" i="4"/>
  <c r="I683" i="4"/>
  <c r="J683" i="4"/>
  <c r="K683" i="4"/>
  <c r="L683" i="4"/>
  <c r="S683" i="4"/>
  <c r="V683" i="4"/>
  <c r="L696" i="4"/>
  <c r="E75" i="4" s="1"/>
  <c r="M696" i="4"/>
  <c r="F75" i="4" s="1"/>
  <c r="S696" i="4"/>
  <c r="H75" i="4" s="1"/>
  <c r="V696" i="4"/>
  <c r="I75" i="4" s="1"/>
  <c r="Y699" i="4"/>
  <c r="Z699" i="4"/>
  <c r="P16" i="3"/>
  <c r="P20" i="3" s="1"/>
  <c r="F57" i="3"/>
  <c r="F62" i="3"/>
  <c r="I92" i="3"/>
  <c r="I101" i="3" s="1"/>
  <c r="J92" i="3"/>
  <c r="K92" i="3"/>
  <c r="H29" i="3" s="1"/>
  <c r="P29" i="3" s="1"/>
  <c r="L92" i="3"/>
  <c r="S92" i="3"/>
  <c r="S101" i="3" s="1"/>
  <c r="V92" i="3"/>
  <c r="M101" i="3"/>
  <c r="F56" i="3" s="1"/>
  <c r="I104" i="3"/>
  <c r="J104" i="3"/>
  <c r="K104" i="3"/>
  <c r="L104" i="3"/>
  <c r="L140" i="3" s="1"/>
  <c r="E57" i="3" s="1"/>
  <c r="S104" i="3"/>
  <c r="S140" i="3" s="1"/>
  <c r="H57" i="3" s="1"/>
  <c r="V104" i="3"/>
  <c r="V140" i="3" s="1"/>
  <c r="I57" i="3" s="1"/>
  <c r="I107" i="3"/>
  <c r="J107" i="3"/>
  <c r="K107" i="3"/>
  <c r="L107" i="3"/>
  <c r="S107" i="3"/>
  <c r="V107" i="3"/>
  <c r="I110" i="3"/>
  <c r="J110" i="3"/>
  <c r="K110" i="3"/>
  <c r="L110" i="3"/>
  <c r="S110" i="3"/>
  <c r="V110" i="3"/>
  <c r="I111" i="3"/>
  <c r="J111" i="3"/>
  <c r="K111" i="3"/>
  <c r="L111" i="3"/>
  <c r="S111" i="3"/>
  <c r="V111" i="3"/>
  <c r="I114" i="3"/>
  <c r="I140" i="3" s="1"/>
  <c r="G57" i="3" s="1"/>
  <c r="J114" i="3"/>
  <c r="K114" i="3"/>
  <c r="L114" i="3"/>
  <c r="S114" i="3"/>
  <c r="V114" i="3"/>
  <c r="I115" i="3"/>
  <c r="J115" i="3"/>
  <c r="K115" i="3"/>
  <c r="L115" i="3"/>
  <c r="S115" i="3"/>
  <c r="V115" i="3"/>
  <c r="I116" i="3"/>
  <c r="J116" i="3"/>
  <c r="K116" i="3"/>
  <c r="L116" i="3"/>
  <c r="S116" i="3"/>
  <c r="V116" i="3"/>
  <c r="I117" i="3"/>
  <c r="J117" i="3"/>
  <c r="K117" i="3"/>
  <c r="L117" i="3"/>
  <c r="S117" i="3"/>
  <c r="V117" i="3"/>
  <c r="I118" i="3"/>
  <c r="J118" i="3"/>
  <c r="K118" i="3"/>
  <c r="L118" i="3"/>
  <c r="S118" i="3"/>
  <c r="V118" i="3"/>
  <c r="I121" i="3"/>
  <c r="J121" i="3"/>
  <c r="K121" i="3"/>
  <c r="L121" i="3"/>
  <c r="S121" i="3"/>
  <c r="V121" i="3"/>
  <c r="I122" i="3"/>
  <c r="J122" i="3"/>
  <c r="K122" i="3"/>
  <c r="L122" i="3"/>
  <c r="S122" i="3"/>
  <c r="V122" i="3"/>
  <c r="I125" i="3"/>
  <c r="J125" i="3"/>
  <c r="K125" i="3"/>
  <c r="L125" i="3"/>
  <c r="S125" i="3"/>
  <c r="V125" i="3"/>
  <c r="I126" i="3"/>
  <c r="J126" i="3"/>
  <c r="K126" i="3"/>
  <c r="L126" i="3"/>
  <c r="S126" i="3"/>
  <c r="V126" i="3"/>
  <c r="I129" i="3"/>
  <c r="J129" i="3"/>
  <c r="K129" i="3"/>
  <c r="L129" i="3"/>
  <c r="S129" i="3"/>
  <c r="V129" i="3"/>
  <c r="I134" i="3"/>
  <c r="J134" i="3"/>
  <c r="K134" i="3"/>
  <c r="L134" i="3"/>
  <c r="S134" i="3"/>
  <c r="V134" i="3"/>
  <c r="I137" i="3"/>
  <c r="J137" i="3"/>
  <c r="K137" i="3"/>
  <c r="L137" i="3"/>
  <c r="S137" i="3"/>
  <c r="V137" i="3"/>
  <c r="M140" i="3"/>
  <c r="M142" i="3"/>
  <c r="F58" i="3" s="1"/>
  <c r="D15" i="3" s="1"/>
  <c r="I146" i="3"/>
  <c r="I209" i="3" s="1"/>
  <c r="G61" i="3" s="1"/>
  <c r="J146" i="3"/>
  <c r="K146" i="3"/>
  <c r="L146" i="3"/>
  <c r="S146" i="3"/>
  <c r="V146" i="3"/>
  <c r="I151" i="3"/>
  <c r="J151" i="3"/>
  <c r="K151" i="3"/>
  <c r="L151" i="3"/>
  <c r="L209" i="3" s="1"/>
  <c r="E61" i="3" s="1"/>
  <c r="S151" i="3"/>
  <c r="V151" i="3"/>
  <c r="V209" i="3" s="1"/>
  <c r="I61" i="3" s="1"/>
  <c r="I156" i="3"/>
  <c r="J156" i="3"/>
  <c r="K156" i="3"/>
  <c r="L156" i="3"/>
  <c r="S156" i="3"/>
  <c r="V156" i="3"/>
  <c r="I161" i="3"/>
  <c r="J161" i="3"/>
  <c r="K161" i="3"/>
  <c r="L161" i="3"/>
  <c r="S161" i="3"/>
  <c r="V161" i="3"/>
  <c r="I166" i="3"/>
  <c r="J166" i="3"/>
  <c r="K166" i="3"/>
  <c r="L166" i="3"/>
  <c r="L331" i="3" s="1"/>
  <c r="E69" i="3" s="1"/>
  <c r="C16" i="3" s="1"/>
  <c r="S166" i="3"/>
  <c r="V166" i="3"/>
  <c r="I171" i="3"/>
  <c r="J171" i="3"/>
  <c r="K171" i="3"/>
  <c r="L171" i="3"/>
  <c r="S171" i="3"/>
  <c r="V171" i="3"/>
  <c r="I176" i="3"/>
  <c r="J176" i="3"/>
  <c r="K176" i="3"/>
  <c r="L176" i="3"/>
  <c r="S176" i="3"/>
  <c r="V176" i="3"/>
  <c r="I177" i="3"/>
  <c r="J177" i="3"/>
  <c r="K177" i="3"/>
  <c r="L177" i="3"/>
  <c r="S177" i="3"/>
  <c r="V177" i="3"/>
  <c r="I182" i="3"/>
  <c r="J182" i="3"/>
  <c r="K182" i="3"/>
  <c r="L182" i="3"/>
  <c r="S182" i="3"/>
  <c r="V182" i="3"/>
  <c r="I187" i="3"/>
  <c r="J187" i="3"/>
  <c r="K187" i="3"/>
  <c r="L187" i="3"/>
  <c r="S187" i="3"/>
  <c r="V187" i="3"/>
  <c r="I190" i="3"/>
  <c r="J190" i="3"/>
  <c r="K190" i="3"/>
  <c r="L190" i="3"/>
  <c r="M190" i="3"/>
  <c r="S190" i="3"/>
  <c r="V190" i="3"/>
  <c r="I195" i="3"/>
  <c r="J195" i="3"/>
  <c r="K195" i="3"/>
  <c r="L195" i="3"/>
  <c r="M195" i="3"/>
  <c r="S195" i="3"/>
  <c r="V195" i="3"/>
  <c r="I200" i="3"/>
  <c r="J200" i="3"/>
  <c r="K200" i="3"/>
  <c r="L200" i="3"/>
  <c r="M200" i="3"/>
  <c r="S200" i="3"/>
  <c r="V200" i="3"/>
  <c r="I212" i="3"/>
  <c r="J212" i="3"/>
  <c r="K212" i="3"/>
  <c r="L212" i="3"/>
  <c r="L229" i="3" s="1"/>
  <c r="E62" i="3" s="1"/>
  <c r="S212" i="3"/>
  <c r="S229" i="3" s="1"/>
  <c r="H62" i="3" s="1"/>
  <c r="V212" i="3"/>
  <c r="V229" i="3" s="1"/>
  <c r="I62" i="3" s="1"/>
  <c r="I215" i="3"/>
  <c r="J215" i="3"/>
  <c r="K215" i="3"/>
  <c r="L215" i="3"/>
  <c r="S215" i="3"/>
  <c r="V215" i="3"/>
  <c r="I220" i="3"/>
  <c r="J220" i="3"/>
  <c r="K220" i="3"/>
  <c r="L220" i="3"/>
  <c r="S220" i="3"/>
  <c r="V220" i="3"/>
  <c r="I221" i="3"/>
  <c r="J221" i="3"/>
  <c r="K221" i="3"/>
  <c r="L221" i="3"/>
  <c r="M221" i="3"/>
  <c r="S221" i="3"/>
  <c r="V221" i="3"/>
  <c r="I224" i="3"/>
  <c r="J224" i="3"/>
  <c r="K224" i="3"/>
  <c r="L224" i="3"/>
  <c r="M224" i="3"/>
  <c r="S224" i="3"/>
  <c r="V224" i="3"/>
  <c r="I229" i="3"/>
  <c r="G62" i="3" s="1"/>
  <c r="M229" i="3"/>
  <c r="I232" i="3"/>
  <c r="I257" i="3" s="1"/>
  <c r="G63" i="3" s="1"/>
  <c r="J232" i="3"/>
  <c r="K232" i="3"/>
  <c r="L232" i="3"/>
  <c r="L257" i="3" s="1"/>
  <c r="E63" i="3" s="1"/>
  <c r="S232" i="3"/>
  <c r="V232" i="3"/>
  <c r="I235" i="3"/>
  <c r="J235" i="3"/>
  <c r="K235" i="3"/>
  <c r="L235" i="3"/>
  <c r="S235" i="3"/>
  <c r="S257" i="3" s="1"/>
  <c r="H63" i="3" s="1"/>
  <c r="V235" i="3"/>
  <c r="I238" i="3"/>
  <c r="J238" i="3"/>
  <c r="K238" i="3"/>
  <c r="L238" i="3"/>
  <c r="S238" i="3"/>
  <c r="V238" i="3"/>
  <c r="I241" i="3"/>
  <c r="J241" i="3"/>
  <c r="K241" i="3"/>
  <c r="L241" i="3"/>
  <c r="S241" i="3"/>
  <c r="V241" i="3"/>
  <c r="I244" i="3"/>
  <c r="J244" i="3"/>
  <c r="K244" i="3"/>
  <c r="L244" i="3"/>
  <c r="S244" i="3"/>
  <c r="V244" i="3"/>
  <c r="I245" i="3"/>
  <c r="J245" i="3"/>
  <c r="K245" i="3"/>
  <c r="L245" i="3"/>
  <c r="M245" i="3"/>
  <c r="M257" i="3" s="1"/>
  <c r="F63" i="3" s="1"/>
  <c r="S245" i="3"/>
  <c r="V245" i="3"/>
  <c r="I248" i="3"/>
  <c r="J248" i="3"/>
  <c r="K248" i="3"/>
  <c r="L248" i="3"/>
  <c r="M248" i="3"/>
  <c r="S248" i="3"/>
  <c r="V248" i="3"/>
  <c r="I251" i="3"/>
  <c r="J251" i="3"/>
  <c r="K251" i="3"/>
  <c r="L251" i="3"/>
  <c r="M251" i="3"/>
  <c r="S251" i="3"/>
  <c r="V251" i="3"/>
  <c r="V257" i="3" s="1"/>
  <c r="I63" i="3" s="1"/>
  <c r="I254" i="3"/>
  <c r="J254" i="3"/>
  <c r="K254" i="3"/>
  <c r="L254" i="3"/>
  <c r="M254" i="3"/>
  <c r="S254" i="3"/>
  <c r="V254" i="3"/>
  <c r="I260" i="3"/>
  <c r="J260" i="3"/>
  <c r="K260" i="3"/>
  <c r="L260" i="3"/>
  <c r="S260" i="3"/>
  <c r="S269" i="3" s="1"/>
  <c r="H64" i="3" s="1"/>
  <c r="V260" i="3"/>
  <c r="I265" i="3"/>
  <c r="J265" i="3"/>
  <c r="K265" i="3"/>
  <c r="L265" i="3"/>
  <c r="S265" i="3"/>
  <c r="V265" i="3"/>
  <c r="V269" i="3" s="1"/>
  <c r="I64" i="3" s="1"/>
  <c r="I266" i="3"/>
  <c r="J266" i="3"/>
  <c r="K266" i="3"/>
  <c r="L266" i="3"/>
  <c r="M266" i="3"/>
  <c r="M269" i="3" s="1"/>
  <c r="F64" i="3" s="1"/>
  <c r="S266" i="3"/>
  <c r="V266" i="3"/>
  <c r="I269" i="3"/>
  <c r="G64" i="3" s="1"/>
  <c r="L269" i="3"/>
  <c r="E64" i="3" s="1"/>
  <c r="I272" i="3"/>
  <c r="J272" i="3"/>
  <c r="K272" i="3"/>
  <c r="L272" i="3"/>
  <c r="L282" i="3" s="1"/>
  <c r="E65" i="3" s="1"/>
  <c r="S272" i="3"/>
  <c r="S282" i="3" s="1"/>
  <c r="H65" i="3" s="1"/>
  <c r="V272" i="3"/>
  <c r="I281" i="3"/>
  <c r="J281" i="3"/>
  <c r="K281" i="3"/>
  <c r="L281" i="3"/>
  <c r="S281" i="3"/>
  <c r="V281" i="3"/>
  <c r="V282" i="3" s="1"/>
  <c r="I65" i="3" s="1"/>
  <c r="I282" i="3"/>
  <c r="G65" i="3" s="1"/>
  <c r="M282" i="3"/>
  <c r="F65" i="3" s="1"/>
  <c r="I285" i="3"/>
  <c r="J285" i="3"/>
  <c r="K285" i="3"/>
  <c r="L285" i="3"/>
  <c r="L304" i="3" s="1"/>
  <c r="E66" i="3" s="1"/>
  <c r="S285" i="3"/>
  <c r="V285" i="3"/>
  <c r="I286" i="3"/>
  <c r="I304" i="3" s="1"/>
  <c r="G66" i="3" s="1"/>
  <c r="J286" i="3"/>
  <c r="K286" i="3"/>
  <c r="L286" i="3"/>
  <c r="S286" i="3"/>
  <c r="S304" i="3" s="1"/>
  <c r="H66" i="3" s="1"/>
  <c r="V286" i="3"/>
  <c r="V304" i="3" s="1"/>
  <c r="I66" i="3" s="1"/>
  <c r="I289" i="3"/>
  <c r="J289" i="3"/>
  <c r="K289" i="3"/>
  <c r="L289" i="3"/>
  <c r="S289" i="3"/>
  <c r="V289" i="3"/>
  <c r="I292" i="3"/>
  <c r="J292" i="3"/>
  <c r="K292" i="3"/>
  <c r="L292" i="3"/>
  <c r="M292" i="3"/>
  <c r="M304" i="3" s="1"/>
  <c r="F66" i="3" s="1"/>
  <c r="S292" i="3"/>
  <c r="V292" i="3"/>
  <c r="I295" i="3"/>
  <c r="J295" i="3"/>
  <c r="K295" i="3"/>
  <c r="L295" i="3"/>
  <c r="M295" i="3"/>
  <c r="S295" i="3"/>
  <c r="V295" i="3"/>
  <c r="I298" i="3"/>
  <c r="J298" i="3"/>
  <c r="K298" i="3"/>
  <c r="L298" i="3"/>
  <c r="M298" i="3"/>
  <c r="S298" i="3"/>
  <c r="V298" i="3"/>
  <c r="I301" i="3"/>
  <c r="J301" i="3"/>
  <c r="K301" i="3"/>
  <c r="L301" i="3"/>
  <c r="M301" i="3"/>
  <c r="S301" i="3"/>
  <c r="V301" i="3"/>
  <c r="I307" i="3"/>
  <c r="I317" i="3" s="1"/>
  <c r="G67" i="3" s="1"/>
  <c r="J307" i="3"/>
  <c r="K307" i="3"/>
  <c r="L307" i="3"/>
  <c r="L317" i="3" s="1"/>
  <c r="E67" i="3" s="1"/>
  <c r="S307" i="3"/>
  <c r="S317" i="3" s="1"/>
  <c r="H67" i="3" s="1"/>
  <c r="V307" i="3"/>
  <c r="V317" i="3" s="1"/>
  <c r="I67" i="3" s="1"/>
  <c r="I310" i="3"/>
  <c r="J310" i="3"/>
  <c r="K310" i="3"/>
  <c r="L310" i="3"/>
  <c r="S310" i="3"/>
  <c r="V310" i="3"/>
  <c r="I313" i="3"/>
  <c r="J313" i="3"/>
  <c r="K313" i="3"/>
  <c r="L313" i="3"/>
  <c r="S313" i="3"/>
  <c r="V313" i="3"/>
  <c r="I316" i="3"/>
  <c r="J316" i="3"/>
  <c r="K316" i="3"/>
  <c r="L316" i="3"/>
  <c r="M316" i="3"/>
  <c r="M317" i="3" s="1"/>
  <c r="F67" i="3" s="1"/>
  <c r="S316" i="3"/>
  <c r="V316" i="3"/>
  <c r="I320" i="3"/>
  <c r="J320" i="3"/>
  <c r="K320" i="3"/>
  <c r="L320" i="3"/>
  <c r="S320" i="3"/>
  <c r="S329" i="3" s="1"/>
  <c r="H68" i="3" s="1"/>
  <c r="V320" i="3"/>
  <c r="V329" i="3" s="1"/>
  <c r="I68" i="3" s="1"/>
  <c r="I325" i="3"/>
  <c r="I329" i="3" s="1"/>
  <c r="G68" i="3" s="1"/>
  <c r="J325" i="3"/>
  <c r="K325" i="3"/>
  <c r="L325" i="3"/>
  <c r="L329" i="3" s="1"/>
  <c r="E68" i="3" s="1"/>
  <c r="S325" i="3"/>
  <c r="V325" i="3"/>
  <c r="M329" i="3"/>
  <c r="F68" i="3" s="1"/>
  <c r="I335" i="3"/>
  <c r="I337" i="3" s="1"/>
  <c r="J335" i="3"/>
  <c r="K335" i="3"/>
  <c r="L335" i="3"/>
  <c r="L337" i="3" s="1"/>
  <c r="M335" i="3"/>
  <c r="M337" i="3" s="1"/>
  <c r="F72" i="3" s="1"/>
  <c r="S335" i="3"/>
  <c r="V335" i="3"/>
  <c r="V337" i="3" s="1"/>
  <c r="I72" i="3" s="1"/>
  <c r="I336" i="3"/>
  <c r="J336" i="3"/>
  <c r="K336" i="3"/>
  <c r="L336" i="3"/>
  <c r="M336" i="3"/>
  <c r="S336" i="3"/>
  <c r="V336" i="3"/>
  <c r="S337" i="3"/>
  <c r="H72" i="3" s="1"/>
  <c r="Y340" i="3"/>
  <c r="Z340" i="3"/>
  <c r="I27" i="2" l="1"/>
  <c r="G7" i="1"/>
  <c r="G15" i="1" s="1"/>
  <c r="B15" i="1"/>
  <c r="D15" i="1"/>
  <c r="G56" i="10"/>
  <c r="E56" i="10"/>
  <c r="L79" i="10"/>
  <c r="E57" i="10" s="1"/>
  <c r="C17" i="10" s="1"/>
  <c r="S77" i="10"/>
  <c r="H56" i="10" s="1"/>
  <c r="I79" i="10"/>
  <c r="G57" i="10" s="1"/>
  <c r="E17" i="10" s="1"/>
  <c r="M77" i="10"/>
  <c r="G56" i="9"/>
  <c r="I56" i="9"/>
  <c r="I97" i="9"/>
  <c r="G57" i="9" s="1"/>
  <c r="E17" i="9" s="1"/>
  <c r="K98" i="9"/>
  <c r="M97" i="9"/>
  <c r="F57" i="9" s="1"/>
  <c r="D17" i="9" s="1"/>
  <c r="V97" i="9"/>
  <c r="I57" i="9" s="1"/>
  <c r="L97" i="9"/>
  <c r="E57" i="9" s="1"/>
  <c r="C17" i="9" s="1"/>
  <c r="S95" i="9"/>
  <c r="H56" i="9" s="1"/>
  <c r="S106" i="8"/>
  <c r="H59" i="8" s="1"/>
  <c r="M106" i="8"/>
  <c r="F59" i="8" s="1"/>
  <c r="K106" i="8"/>
  <c r="S105" i="8"/>
  <c r="H57" i="8" s="1"/>
  <c r="M105" i="8"/>
  <c r="F57" i="8" s="1"/>
  <c r="D17" i="8" s="1"/>
  <c r="L105" i="8"/>
  <c r="E57" i="8" s="1"/>
  <c r="C17" i="8" s="1"/>
  <c r="I105" i="8"/>
  <c r="G57" i="8" s="1"/>
  <c r="E17" i="8" s="1"/>
  <c r="V103" i="8"/>
  <c r="I56" i="8" s="1"/>
  <c r="F56" i="8"/>
  <c r="I56" i="7"/>
  <c r="V81" i="7"/>
  <c r="I57" i="7" s="1"/>
  <c r="M81" i="7"/>
  <c r="F57" i="7" s="1"/>
  <c r="D17" i="7" s="1"/>
  <c r="L81" i="7"/>
  <c r="E57" i="7" s="1"/>
  <c r="C17" i="7" s="1"/>
  <c r="I81" i="7"/>
  <c r="G57" i="7" s="1"/>
  <c r="E17" i="7" s="1"/>
  <c r="L82" i="7"/>
  <c r="E59" i="7" s="1"/>
  <c r="S79" i="7"/>
  <c r="H56" i="7" s="1"/>
  <c r="K82" i="7"/>
  <c r="I113" i="6"/>
  <c r="G57" i="6" s="1"/>
  <c r="E17" i="6" s="1"/>
  <c r="K114" i="6"/>
  <c r="I114" i="6"/>
  <c r="G59" i="6" s="1"/>
  <c r="V113" i="6"/>
  <c r="I57" i="6" s="1"/>
  <c r="M113" i="6"/>
  <c r="F57" i="6" s="1"/>
  <c r="D17" i="6" s="1"/>
  <c r="L113" i="6"/>
  <c r="E57" i="6" s="1"/>
  <c r="C17" i="6" s="1"/>
  <c r="S111" i="6"/>
  <c r="H56" i="6" s="1"/>
  <c r="F56" i="6"/>
  <c r="F56" i="5"/>
  <c r="G56" i="5"/>
  <c r="E56" i="5"/>
  <c r="H56" i="5"/>
  <c r="S79" i="5"/>
  <c r="H57" i="5" s="1"/>
  <c r="M79" i="5"/>
  <c r="F57" i="5" s="1"/>
  <c r="D16" i="5" s="1"/>
  <c r="L79" i="5"/>
  <c r="E57" i="5" s="1"/>
  <c r="C16" i="5" s="1"/>
  <c r="I79" i="5"/>
  <c r="G57" i="5" s="1"/>
  <c r="E16" i="5" s="1"/>
  <c r="K80" i="5"/>
  <c r="L318" i="4"/>
  <c r="E61" i="4" s="1"/>
  <c r="C15" i="4" s="1"/>
  <c r="G64" i="4"/>
  <c r="I698" i="4"/>
  <c r="G76" i="4" s="1"/>
  <c r="E16" i="4" s="1"/>
  <c r="V318" i="4"/>
  <c r="I61" i="4" s="1"/>
  <c r="I56" i="4"/>
  <c r="I318" i="4"/>
  <c r="G61" i="4" s="1"/>
  <c r="E15" i="4" s="1"/>
  <c r="M698" i="4"/>
  <c r="F76" i="4" s="1"/>
  <c r="D16" i="4" s="1"/>
  <c r="S104" i="4"/>
  <c r="L104" i="4"/>
  <c r="E56" i="4" s="1"/>
  <c r="I104" i="4"/>
  <c r="G56" i="4" s="1"/>
  <c r="V698" i="4"/>
  <c r="I76" i="4" s="1"/>
  <c r="S698" i="4"/>
  <c r="H76" i="4" s="1"/>
  <c r="L698" i="4"/>
  <c r="E76" i="4" s="1"/>
  <c r="C16" i="4" s="1"/>
  <c r="S142" i="3"/>
  <c r="H58" i="3" s="1"/>
  <c r="H56" i="3"/>
  <c r="E72" i="3"/>
  <c r="L339" i="3"/>
  <c r="E73" i="3" s="1"/>
  <c r="C17" i="3" s="1"/>
  <c r="L142" i="3"/>
  <c r="E58" i="3" s="1"/>
  <c r="C15" i="3" s="1"/>
  <c r="G56" i="3"/>
  <c r="I142" i="3"/>
  <c r="G58" i="3" s="1"/>
  <c r="E15" i="3" s="1"/>
  <c r="I331" i="3"/>
  <c r="G69" i="3" s="1"/>
  <c r="E16" i="3" s="1"/>
  <c r="I339" i="3"/>
  <c r="G73" i="3" s="1"/>
  <c r="E17" i="3" s="1"/>
  <c r="G72" i="3"/>
  <c r="V331" i="3"/>
  <c r="I69" i="3" s="1"/>
  <c r="L340" i="3"/>
  <c r="E75" i="3" s="1"/>
  <c r="S209" i="3"/>
  <c r="H61" i="3" s="1"/>
  <c r="M209" i="3"/>
  <c r="F61" i="3" s="1"/>
  <c r="V101" i="3"/>
  <c r="I56" i="3" s="1"/>
  <c r="K340" i="3"/>
  <c r="L101" i="3"/>
  <c r="E56" i="3" s="1"/>
  <c r="V339" i="3"/>
  <c r="I73" i="3" s="1"/>
  <c r="S339" i="3"/>
  <c r="H73" i="3" s="1"/>
  <c r="M339" i="3"/>
  <c r="F73" i="3" s="1"/>
  <c r="D17" i="3" s="1"/>
  <c r="B16" i="1" l="1"/>
  <c r="E20" i="10"/>
  <c r="E21" i="10"/>
  <c r="P21" i="10"/>
  <c r="E22" i="10"/>
  <c r="P22" i="10"/>
  <c r="E23" i="10"/>
  <c r="P23" i="10"/>
  <c r="F56" i="10"/>
  <c r="L80" i="10"/>
  <c r="E59" i="10" s="1"/>
  <c r="M79" i="10"/>
  <c r="F57" i="10" s="1"/>
  <c r="D17" i="10" s="1"/>
  <c r="S79" i="10"/>
  <c r="I80" i="10"/>
  <c r="G59" i="10" s="1"/>
  <c r="M98" i="9"/>
  <c r="F59" i="9" s="1"/>
  <c r="L98" i="9"/>
  <c r="E59" i="9" s="1"/>
  <c r="E20" i="9"/>
  <c r="E21" i="9"/>
  <c r="P21" i="9"/>
  <c r="E22" i="9"/>
  <c r="P22" i="9"/>
  <c r="E23" i="9"/>
  <c r="P23" i="9"/>
  <c r="V98" i="9"/>
  <c r="I59" i="9" s="1"/>
  <c r="S97" i="9"/>
  <c r="H57" i="9" s="1"/>
  <c r="I98" i="9"/>
  <c r="G59" i="9" s="1"/>
  <c r="E20" i="8"/>
  <c r="E21" i="8"/>
  <c r="P21" i="8"/>
  <c r="E22" i="8"/>
  <c r="P22" i="8"/>
  <c r="E23" i="8"/>
  <c r="P23" i="8"/>
  <c r="I106" i="8"/>
  <c r="G59" i="8" s="1"/>
  <c r="L106" i="8"/>
  <c r="E59" i="8" s="1"/>
  <c r="V105" i="8"/>
  <c r="I57" i="8" s="1"/>
  <c r="V106" i="8"/>
  <c r="I59" i="8" s="1"/>
  <c r="E20" i="7"/>
  <c r="E21" i="7"/>
  <c r="P21" i="7"/>
  <c r="E22" i="7"/>
  <c r="P22" i="7"/>
  <c r="E23" i="7"/>
  <c r="P23" i="7"/>
  <c r="S81" i="7"/>
  <c r="H57" i="7" s="1"/>
  <c r="V82" i="7"/>
  <c r="I59" i="7" s="1"/>
  <c r="I82" i="7"/>
  <c r="G59" i="7" s="1"/>
  <c r="M82" i="7"/>
  <c r="F59" i="7" s="1"/>
  <c r="S113" i="6"/>
  <c r="H57" i="6" s="1"/>
  <c r="E20" i="6"/>
  <c r="E21" i="6"/>
  <c r="P21" i="6"/>
  <c r="E22" i="6"/>
  <c r="P22" i="6"/>
  <c r="E23" i="6"/>
  <c r="P23" i="6"/>
  <c r="V114" i="6"/>
  <c r="I59" i="6" s="1"/>
  <c r="L114" i="6"/>
  <c r="E59" i="6" s="1"/>
  <c r="S114" i="6"/>
  <c r="H59" i="6" s="1"/>
  <c r="M114" i="6"/>
  <c r="F59" i="6" s="1"/>
  <c r="E20" i="5"/>
  <c r="E21" i="5"/>
  <c r="P21" i="5"/>
  <c r="E22" i="5"/>
  <c r="P22" i="5"/>
  <c r="E23" i="5"/>
  <c r="P23" i="5"/>
  <c r="S80" i="5"/>
  <c r="H59" i="5" s="1"/>
  <c r="L80" i="5"/>
  <c r="E59" i="5" s="1"/>
  <c r="I80" i="5"/>
  <c r="G59" i="5" s="1"/>
  <c r="M80" i="5"/>
  <c r="F59" i="5" s="1"/>
  <c r="E20" i="4"/>
  <c r="P21" i="4"/>
  <c r="E21" i="4"/>
  <c r="E22" i="4"/>
  <c r="P22" i="4"/>
  <c r="E23" i="4"/>
  <c r="P23" i="4"/>
  <c r="V699" i="4"/>
  <c r="I78" i="4" s="1"/>
  <c r="I699" i="4"/>
  <c r="G78" i="4" s="1"/>
  <c r="M699" i="4"/>
  <c r="F78" i="4" s="1"/>
  <c r="L699" i="4"/>
  <c r="E78" i="4" s="1"/>
  <c r="H56" i="4"/>
  <c r="S318" i="4"/>
  <c r="V142" i="3"/>
  <c r="I58" i="3" s="1"/>
  <c r="E23" i="3"/>
  <c r="P23" i="3"/>
  <c r="E20" i="3"/>
  <c r="E21" i="3"/>
  <c r="P21" i="3"/>
  <c r="E22" i="3"/>
  <c r="P22" i="3"/>
  <c r="S331" i="3"/>
  <c r="H69" i="3" s="1"/>
  <c r="S340" i="3"/>
  <c r="H75" i="3" s="1"/>
  <c r="I340" i="3"/>
  <c r="G75" i="3" s="1"/>
  <c r="M331" i="3"/>
  <c r="F69" i="3" s="1"/>
  <c r="D16" i="3" s="1"/>
  <c r="G16" i="1" l="1"/>
  <c r="H28" i="2"/>
  <c r="I28" i="2" s="1"/>
  <c r="B17" i="1"/>
  <c r="H57" i="10"/>
  <c r="S80" i="10"/>
  <c r="H59" i="10" s="1"/>
  <c r="M80" i="10"/>
  <c r="F59" i="10" s="1"/>
  <c r="P25" i="10"/>
  <c r="P27" i="10" s="1"/>
  <c r="S98" i="9"/>
  <c r="H59" i="9" s="1"/>
  <c r="P25" i="9"/>
  <c r="P27" i="9"/>
  <c r="P25" i="8"/>
  <c r="P27" i="8" s="1"/>
  <c r="S82" i="7"/>
  <c r="H59" i="7" s="1"/>
  <c r="P25" i="7"/>
  <c r="P27" i="7" s="1"/>
  <c r="P25" i="6"/>
  <c r="P27" i="6"/>
  <c r="P25" i="5"/>
  <c r="P27" i="5"/>
  <c r="H61" i="4"/>
  <c r="S699" i="4"/>
  <c r="H78" i="4" s="1"/>
  <c r="P25" i="4"/>
  <c r="P27" i="4" s="1"/>
  <c r="V340" i="3"/>
  <c r="I75" i="3" s="1"/>
  <c r="P25" i="3"/>
  <c r="P27" i="3"/>
  <c r="M340" i="3"/>
  <c r="F75" i="3" s="1"/>
  <c r="G17" i="1" l="1"/>
  <c r="G18" i="1" s="1"/>
  <c r="H29" i="2"/>
  <c r="I29" i="2" s="1"/>
  <c r="I30" i="2" s="1"/>
  <c r="H28" i="10"/>
  <c r="P28" i="10" s="1"/>
  <c r="P30" i="10" s="1"/>
  <c r="H28" i="9"/>
  <c r="P28" i="9" s="1"/>
  <c r="P30" i="9" s="1"/>
  <c r="H28" i="8"/>
  <c r="P28" i="8" s="1"/>
  <c r="P30" i="8" s="1"/>
  <c r="H28" i="7"/>
  <c r="P28" i="7" s="1"/>
  <c r="P30" i="7" s="1"/>
  <c r="H28" i="6"/>
  <c r="P28" i="6" s="1"/>
  <c r="P30" i="6" s="1"/>
  <c r="H28" i="5"/>
  <c r="P28" i="5" s="1"/>
  <c r="P30" i="5" s="1"/>
  <c r="H28" i="4"/>
  <c r="P28" i="4" s="1"/>
  <c r="P30" i="4" s="1"/>
  <c r="H28" i="3"/>
  <c r="P28" i="3" s="1"/>
  <c r="P30" i="3" s="1"/>
</calcChain>
</file>

<file path=xl/sharedStrings.xml><?xml version="1.0" encoding="utf-8"?>
<sst xmlns="http://schemas.openxmlformats.org/spreadsheetml/2006/main" count="3007" uniqueCount="1393">
  <si>
    <t>Krycí list rozpočtu</t>
  </si>
  <si>
    <t>Stavba DOM SMÚTKU, PREŠOV</t>
  </si>
  <si>
    <t>Objekt SO 01 - ZATEPLENIE STREŠNEJ KONŠTRUKCIE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</si>
  <si>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</si>
  <si>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</si>
  <si>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</si>
  <si>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</si>
  <si>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</si>
  <si>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17.6.2025</t>
  </si>
  <si>
    <t xml:space="preserve">Odberateľ: </t>
  </si>
  <si>
    <t xml:space="preserve">IČO: </t>
  </si>
  <si>
    <t xml:space="preserve">DIČ: </t>
  </si>
  <si>
    <t>Projektant: ING.ARCH. M.REŠOVSKÝ s.r.o., Prešov</t>
  </si>
  <si>
    <t xml:space="preserve">Dodávateľ: </t>
  </si>
  <si>
    <t>ZRN</t>
  </si>
  <si>
    <t>Montáž</t>
  </si>
  <si>
    <t>Materiál</t>
  </si>
  <si>
    <t>ZRN spolu</t>
  </si>
  <si>
    <t xml:space="preserve">HSV </t>
  </si>
  <si>
    <t xml:space="preserve">PSV </t>
  </si>
  <si>
    <t>Komplet. činnosť</t>
  </si>
  <si>
    <t xml:space="preserve">MNT </t>
  </si>
  <si>
    <t xml:space="preserve">HZS </t>
  </si>
  <si>
    <t>OST</t>
  </si>
  <si>
    <t xml:space="preserve">VN </t>
  </si>
  <si>
    <t>Spolu</t>
  </si>
  <si>
    <t>Zariadenie staveniska 0%</t>
  </si>
  <si>
    <t>Mimoriadne sťaž.podmienky 0%</t>
  </si>
  <si>
    <t>Územie so sťaž. podmienk. 0%</t>
  </si>
  <si>
    <t>Horské oblasti 0%</t>
  </si>
  <si>
    <t>Prevádzkové vplyvy 0%</t>
  </si>
  <si>
    <t>Mimostavenisková doprava 0%</t>
  </si>
  <si>
    <t>Projektant,rozpočtár</t>
  </si>
  <si>
    <t>Celkové náklady</t>
  </si>
  <si>
    <t>Celkové náklady bez DPH</t>
  </si>
  <si>
    <t xml:space="preserve">DPH 23% z </t>
  </si>
  <si>
    <t xml:space="preserve">DPH 0% z </t>
  </si>
  <si>
    <t>Spolu v EUR</t>
  </si>
  <si>
    <t>Odberateľ</t>
  </si>
  <si>
    <t>Dodávateľ</t>
  </si>
  <si>
    <t>Rekapitulácia rozpočtu</t>
  </si>
  <si>
    <t>Dátum: 17.6.2025</t>
  </si>
  <si>
    <t>Prehľad rozpočtových nákladov</t>
  </si>
  <si>
    <t>Hmotnosť (T)</t>
  </si>
  <si>
    <t>Sutina (T)</t>
  </si>
  <si>
    <t>Práce HSV</t>
  </si>
  <si>
    <t xml:space="preserve">   ZÁKLADY</t>
  </si>
  <si>
    <t xml:space="preserve">   OSTATNÉ KONŠTRUKCIE A PRÁCE</t>
  </si>
  <si>
    <t>Práce PSV</t>
  </si>
  <si>
    <t xml:space="preserve">   POVLAKOVÉ KRYTINY</t>
  </si>
  <si>
    <t xml:space="preserve">   IZOLÁCIE TEPELNÉ BEŽNÝCH STAVEBNÝCH KONŠTRUKCIÍ</t>
  </si>
  <si>
    <t xml:space="preserve">   ZTI - VNÚTORNA KANALIZÁCIA</t>
  </si>
  <si>
    <t xml:space="preserve">   KONŠTRUKCIE TESÁRSKE</t>
  </si>
  <si>
    <t xml:space="preserve">   KONŠTRUKCIE KLAMPIARSKE</t>
  </si>
  <si>
    <t xml:space="preserve">   KONŠTRUKCIE STOLÁRSKE</t>
  </si>
  <si>
    <t xml:space="preserve">   KOVOVÉ DOPLNKOVÉ KONŠTRUKCIE</t>
  </si>
  <si>
    <t xml:space="preserve">   NÁTERY</t>
  </si>
  <si>
    <t>Montážne práce</t>
  </si>
  <si>
    <t xml:space="preserve">   M-21 ELEKTROMONTÁŽE</t>
  </si>
  <si>
    <t>Celkom v EUR</t>
  </si>
  <si>
    <t>Rozpočet</t>
  </si>
  <si>
    <t xml:space="preserve">Dátum: </t>
  </si>
  <si>
    <t>Zákazka DOM SMÚTKU, PREŠOV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</si>
  <si>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</si>
  <si>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</si>
  <si>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</si>
  <si>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</si>
  <si>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</si>
  <si>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</si>
  <si>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</si>
  <si>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</si>
  <si>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</si>
  <si>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Sutina</t>
  </si>
  <si>
    <t>2</t>
  </si>
  <si>
    <t>ZÁKLADY</t>
  </si>
  <si>
    <t>216904113</t>
  </si>
  <si>
    <t>Očistenie tlakovou vodou  -  fasáda z travertínu</t>
  </si>
  <si>
    <t>m2</t>
  </si>
  <si>
    <t>"pj - plocha z pc pohľadov</t>
  </si>
  <si>
    <t>304.6+15.2+12</t>
  </si>
  <si>
    <t>"pz - plocha z pc pohľadov</t>
  </si>
  <si>
    <t>98.14+12+1.6*5.2*2</t>
  </si>
  <si>
    <t>"ps - plocha z pc pohľadov</t>
  </si>
  <si>
    <t>350.83+15.2+12</t>
  </si>
  <si>
    <t>"pv - plocha z pc pohľadov</t>
  </si>
  <si>
    <t>88.94+12+5.2*1.4*2</t>
  </si>
  <si>
    <t>9</t>
  </si>
  <si>
    <t>OSTATNÉ KONŠTRUKCIE A PRÁCE</t>
  </si>
  <si>
    <t>941955002</t>
  </si>
  <si>
    <t>Lešenie ľahké pracovné pomocné, s výškou lešeňovej podlahy nad 1,20 do 1,90 m</t>
  </si>
  <si>
    <t>".</t>
  </si>
  <si>
    <t>94994121011</t>
  </si>
  <si>
    <t>Denný prenájom nožnicovej elektrickej pracovnej plošiny s nosnosťou max 272 kg a pracovnou výškou max 6,6 m</t>
  </si>
  <si>
    <t>kus</t>
  </si>
  <si>
    <t>94994127211</t>
  </si>
  <si>
    <t xml:space="preserve"> Mesačný prenájom nožnicovej elektrickej pracovnej plošiny s nosnosťou max 318 kg a pracovnou výškou max 11,75 m</t>
  </si>
  <si>
    <t>mes</t>
  </si>
  <si>
    <t>952901411</t>
  </si>
  <si>
    <t>Vyčistenie ostatných objektov ľubovoľnej výšky</t>
  </si>
  <si>
    <t>"strecha plechová - viď. plocha z PD</t>
  </si>
  <si>
    <t>50.06+11.51+104.56+4.01*4</t>
  </si>
  <si>
    <t>959941111</t>
  </si>
  <si>
    <t>Chemická kotva s kotevným svorníkom tesnená chemickou ampulkou do betónu, železobetónu, kameňa s vyvŕtaním otvoru M10/30/130 mm</t>
  </si>
  <si>
    <t>979011111</t>
  </si>
  <si>
    <t>Zvislá doprava sutiny a vybúraných hmôt za 1. podlažie nad alebo pod základným podlažím</t>
  </si>
  <si>
    <t>t</t>
  </si>
  <si>
    <t>97908111011</t>
  </si>
  <si>
    <t>Nakladanie sutiny na dopravný prostriedok</t>
  </si>
  <si>
    <t>979081111</t>
  </si>
  <si>
    <t>Odvoz sutiny a vybúraných hmôt na skládku do 1 km</t>
  </si>
  <si>
    <t>979081121</t>
  </si>
  <si>
    <t>Odvoz sutiny a vybúraných hmôt na skládku za každý ďalší 1 km</t>
  </si>
  <si>
    <t>158.574*14</t>
  </si>
  <si>
    <t>979082111</t>
  </si>
  <si>
    <t>Vnútrostavenisková doprava sutiny a vybúraných hmôt do 10 m</t>
  </si>
  <si>
    <t>979082121</t>
  </si>
  <si>
    <t>Vnútrostavenisková doprava sutiny a vybúraných hmôt za každých ďalších 5 m</t>
  </si>
  <si>
    <t>159.574*5</t>
  </si>
  <si>
    <t>979089112</t>
  </si>
  <si>
    <t>Poplatok za za skládku odpadov zo stavieb a demolácií</t>
  </si>
  <si>
    <t>HZS000113</t>
  </si>
  <si>
    <t>Stavebno montážne práce náročné ucelené - odborné, tvorivé remeselné (Tr 3) v rozsahu viac ako 8 hodín</t>
  </si>
  <si>
    <t>hod</t>
  </si>
  <si>
    <t>"demontáž stávajúcich zariadení na streche+ spätné zabudovanie</t>
  </si>
  <si>
    <t>2*8+2*8</t>
  </si>
  <si>
    <t>941941031</t>
  </si>
  <si>
    <t>Montáž lešenia ľahkého pracovného radového s podlahami šírky od 0, 80 do 1,00 m a výšky do 10 m</t>
  </si>
  <si>
    <t>"steny vnútri</t>
  </si>
  <si>
    <t>(32.8+11.3)*2*4.5+11.9*4.5</t>
  </si>
  <si>
    <t>"fasáda</t>
  </si>
  <si>
    <t>941941191</t>
  </si>
  <si>
    <t>Príplatok za prvý a každý ďalší i začatý mesiac použitia lešenia k cene -1031</t>
  </si>
  <si>
    <t>600.45*2</t>
  </si>
  <si>
    <t>941941831</t>
  </si>
  <si>
    <t>Demontáž lešenia ľahkého pracovného radového a s podlahami, šírky 0,80-1,00 m a výšky do 10m</t>
  </si>
  <si>
    <t>712</t>
  </si>
  <si>
    <t>POVLAKOVÉ KRYTINY</t>
  </si>
  <si>
    <t>712361703_1</t>
  </si>
  <si>
    <t xml:space="preserve">Montáž a dodávka systémovej povlak. krytiny striech plochých do 10st.- fóliou typu ako FATRAFOL 810 hr.2 mm, vrátane doplnkových konštrukcií z vyplanylu a  dodávka oplechovaní - (systémové prevedenie ) </t>
  </si>
  <si>
    <t>M2</t>
  </si>
  <si>
    <t>"S1 - PLOCHA Z PC</t>
  </si>
  <si>
    <t>(539.74+15.24)</t>
  </si>
  <si>
    <t>"S2 - PLOCHA Z PC</t>
  </si>
  <si>
    <t>712361703_2</t>
  </si>
  <si>
    <t xml:space="preserve">Montáž a dodávka systémovej povlak. krytiny striech plochých do 10st.- fóliou (kotvená) typu ako FATRAFOL 810 hr.2 mm, vrátane doplnkových konštrukcií z vyplanylu a  dodávka oplechovaní - (systémové prevedenie ) </t>
  </si>
  <si>
    <t>"markíza nad vstupom - PLOCHA Z PC</t>
  </si>
  <si>
    <t>"markíza nad bočným vstupom - PLOCHA Z PC</t>
  </si>
  <si>
    <t>712391171</t>
  </si>
  <si>
    <t>Zhotovenie podkladnej vrstvy povlakovej krytiny striech plochých so sklonom do 10° z ochrannej textílie</t>
  </si>
  <si>
    <t>"markíza nad hlavným vstupom - PLOCHA Z PC</t>
  </si>
  <si>
    <t>712391171_1</t>
  </si>
  <si>
    <t>Zhotov. povlak. krytiny striech plochých do 10st. ostatné z ochrannej textílie podklad.vrstvy</t>
  </si>
  <si>
    <t>712391172</t>
  </si>
  <si>
    <t>Zhotovenie ochrannej vrstvy povlakovej krytiny striech plochých so sklonom do 10° z ochrannej textílie</t>
  </si>
  <si>
    <t>(511.31+12.68)*1.03</t>
  </si>
  <si>
    <t>446.61*1.03</t>
  </si>
  <si>
    <t>712391391</t>
  </si>
  <si>
    <t xml:space="preserve">Priťaženie izolácie krytiny násypom z kameniva frakcie 16/32 mm hrúbky 50 mm na plochej streche so sklonom do 10° </t>
  </si>
  <si>
    <t>(511.31+12.68)</t>
  </si>
  <si>
    <t>998712202</t>
  </si>
  <si>
    <t>Presun hmôt pre izoláciu povlakovej krytiny v objekte výšky do 12 m</t>
  </si>
  <si>
    <t xml:space="preserve"> %</t>
  </si>
  <si>
    <t>712300841</t>
  </si>
  <si>
    <t>Odstránenie povlakovej krytiny na streche so sklonom do 10° - odškrabanie machu</t>
  </si>
  <si>
    <t>(511.31+12.68)-(0.75*1.2*21+1.55*2.5*5)</t>
  </si>
  <si>
    <t>712990813</t>
  </si>
  <si>
    <t xml:space="preserve">Odstránenie násypu alebo nánosu hrúbky do 100 mm z povlakovej krytiny na streche so sklonom do 10° </t>
  </si>
  <si>
    <t>712990205.S</t>
  </si>
  <si>
    <t xml:space="preserve">Montáž okrajovej lišty 130x80x2000 mm   </t>
  </si>
  <si>
    <t>m</t>
  </si>
  <si>
    <t>"okolo vpustí</t>
  </si>
  <si>
    <t>10*0.4*4</t>
  </si>
  <si>
    <t>553040220108</t>
  </si>
  <si>
    <t>Okrajová lišta typ ako  TOPWET  130x80x2000 mm</t>
  </si>
  <si>
    <t>10*0.4*4*1.1</t>
  </si>
  <si>
    <t>"dorovnanie</t>
  </si>
  <si>
    <t>18-17.6</t>
  </si>
  <si>
    <t>5834310400</t>
  </si>
  <si>
    <t>Kamenivo -vymývaný riečný  dunajský štrk , frakcia 16-32 mm</t>
  </si>
  <si>
    <t>(511.31+12.68)*0.05*1.8</t>
  </si>
  <si>
    <t>446.61*0.05*1.8</t>
  </si>
  <si>
    <t>693029050112</t>
  </si>
  <si>
    <t>Separačná vrstva -  geotextílie typ ako TIPPTEX 300/100%PP, BAL: 100 m2</t>
  </si>
  <si>
    <t>54.27*1.1</t>
  </si>
  <si>
    <t>16.18*1.1</t>
  </si>
  <si>
    <t>(511.31+12.68)*1.03*1.1</t>
  </si>
  <si>
    <t>446.61*1.03*1.1</t>
  </si>
  <si>
    <t>713</t>
  </si>
  <si>
    <t>IZOLÁCIE TEPELNÉ BEŽNÝCH STAVEBNÝCH KONŠTRUKCIÍ</t>
  </si>
  <si>
    <t>713112111</t>
  </si>
  <si>
    <t>Montáž tepelnej izolácie stropov doskami - vrchom kladené voľne</t>
  </si>
  <si>
    <t>713112111_1</t>
  </si>
  <si>
    <t>Montáž tepelnej izolácie stropov doskami PIR  - vrchom kladené systémovým prevedením s prelepením spojov</t>
  </si>
  <si>
    <t>998713202</t>
  </si>
  <si>
    <t>Presun hmôt pre izolácie tepelné v objektoch výšky do 12 m</t>
  </si>
  <si>
    <t>283017060703</t>
  </si>
  <si>
    <t xml:space="preserve">  EPS 100 S Izolačná doska z expandovaného polystyrénu pre ploché strechy, hrúbka 30 mm 1000 x 500 mm</t>
  </si>
  <si>
    <t>50.06*1.1</t>
  </si>
  <si>
    <t>283017061504</t>
  </si>
  <si>
    <t>Doska typu ako SOVER  PUREN FD-L Izolačná doska z tvrdej PIR peny pre ploché strechy, hrúbka 120 mm 1200 x 600 mm</t>
  </si>
  <si>
    <t>(511.31+12.68)*1.1</t>
  </si>
  <si>
    <t>446.61*1.1</t>
  </si>
  <si>
    <t>721</t>
  </si>
  <si>
    <t>ZTI - VNÚTORNA KANALIZÁCIA</t>
  </si>
  <si>
    <t>72117223311</t>
  </si>
  <si>
    <t>Montáž potrubia kanalizačného zvislého z HT rúr hrdlových odpadových DN 100 mm</t>
  </si>
  <si>
    <t>14*0.3</t>
  </si>
  <si>
    <t>72117223611</t>
  </si>
  <si>
    <t>Montáž potrubia kanalizačného zvislého z HT rúr hrdlových odpadových DN 125 mm</t>
  </si>
  <si>
    <t>6*0.3</t>
  </si>
  <si>
    <t>72117239311</t>
  </si>
  <si>
    <t>Montáž vetracej hlavice pre HT potrubia DN 100</t>
  </si>
  <si>
    <t>8+6</t>
  </si>
  <si>
    <t>72117239611</t>
  </si>
  <si>
    <t>Montáž vetracej hlavice pre HT potrubia DN 125</t>
  </si>
  <si>
    <t>998721202</t>
  </si>
  <si>
    <t>Presun hmôt pre vnútornú kanalizáciu v objektoch výšky do 12 m</t>
  </si>
  <si>
    <t>286161210504</t>
  </si>
  <si>
    <t>PIPELIFE  Polypropylénová HT rúra DN 100/1000 pre beztlakový rozvod vnútorného odpadu</t>
  </si>
  <si>
    <t>286161210604</t>
  </si>
  <si>
    <t>PIPELIFE  Polypropylénová HT rúra DN 125/1000 pre beztlakový rozvod vnútorného odpadu</t>
  </si>
  <si>
    <t>286161214403</t>
  </si>
  <si>
    <t>PIPELIFE  Vetrací nástavec HT polypropylénový DN 100 pre beztlakový rozvod vnútorného odpadu</t>
  </si>
  <si>
    <t>286161214404</t>
  </si>
  <si>
    <t>PIPELIFE  Vetrací nástavec HT polypropylénový DN 125 pre beztlakový rozvod vnútorného odpadu</t>
  </si>
  <si>
    <t>762</t>
  </si>
  <si>
    <t>KONŠTRUKCIE TESÁRSKE</t>
  </si>
  <si>
    <t>762712150</t>
  </si>
  <si>
    <t>Montáž priestorových viazaných konštrukcií z hraneného reziva prierezovej plochy od 450 do 600 cm2</t>
  </si>
  <si>
    <t>"KVH 100X500</t>
  </si>
  <si>
    <t>(0.6+1.1)*2*21</t>
  </si>
  <si>
    <t>(1+2.2)*2*5</t>
  </si>
  <si>
    <t>998762202</t>
  </si>
  <si>
    <t>Presun hmôt pre tesárske konštrukcie v objektoch výšky do 12 m</t>
  </si>
  <si>
    <t>6051010200</t>
  </si>
  <si>
    <t>KVH hranol 100x500 mm - typ JAFHOLZ</t>
  </si>
  <si>
    <t>m3</t>
  </si>
  <si>
    <t>"100x500 - svetlíky</t>
  </si>
  <si>
    <t>103.4*0.1*0.5*1.1</t>
  </si>
  <si>
    <t>764</t>
  </si>
  <si>
    <t>KONŠTRUKCIE KLAMPIARSKE</t>
  </si>
  <si>
    <t>764430230_1</t>
  </si>
  <si>
    <t>Oplechovanie muriva a atík z viplanylového plechu, vrátane rohov r.š. 400 mm</t>
  </si>
  <si>
    <t>"S2</t>
  </si>
  <si>
    <t>(35.28+15.63)*2+3.25+4.775</t>
  </si>
  <si>
    <t>"S1</t>
  </si>
  <si>
    <t>"S3</t>
  </si>
  <si>
    <t>"S4</t>
  </si>
  <si>
    <t>998764201</t>
  </si>
  <si>
    <t>Presun hmôt pre konštrukcie klampiarske v objektoch výšky do 6 m</t>
  </si>
  <si>
    <t>766</t>
  </si>
  <si>
    <t>KONŠTRUKCIE STOLÁRSKE</t>
  </si>
  <si>
    <t>998766202</t>
  </si>
  <si>
    <t>Presun hmôt pre stolárske konštrukcie v objektoch výšky od 6 m do 12 m</t>
  </si>
  <si>
    <t>HD100002</t>
  </si>
  <si>
    <t>Montáž strešného svetlíka 600x900 mm - kompletné systémové prevedenie</t>
  </si>
  <si>
    <t>ks</t>
  </si>
  <si>
    <t>9+12</t>
  </si>
  <si>
    <t>HD100002_1</t>
  </si>
  <si>
    <t>Montáž strešného svetlíka1000x2000 mm - kompletné systémové prevedenie</t>
  </si>
  <si>
    <t>3+2</t>
  </si>
  <si>
    <t>P - 30013</t>
  </si>
  <si>
    <t>Dodávka strešného svetlíka 600x900 mm - velux CVU elektrický poháňany drevené jadro s bezúdržbovou polyuret. vrstvou, trojsklo, ovládanie na diaľku - podrob. popis - viď. PD</t>
  </si>
  <si>
    <t>"v</t>
  </si>
  <si>
    <t>P - 30014</t>
  </si>
  <si>
    <t>Dodávka strešného svetlíka 600x900 mm - velux CFU neotváravý, drevené jadro s bezúdržbovou polyuret. vrstvou, trojsklo, - podrob. popis - viď. PD</t>
  </si>
  <si>
    <t>P - 30014_1</t>
  </si>
  <si>
    <t>Dodávka strešného svetlíka 2000x1000 mm - velux CVU elektrický poháňany, drevené jadro s bezúdržbovou polyuret. vrstvou, trojsklo, ovládanie na diaľku - podrob. popis - viď. PD</t>
  </si>
  <si>
    <t>"W</t>
  </si>
  <si>
    <t>P - 30014_2</t>
  </si>
  <si>
    <t>Dodávka strešného svetlíka 2000x1000 mm - velux CFU neotváravý, drevené jadro s bezúdržbovou polyuret. vrstvou, trojsklo, - podrob. popis - viď. PD</t>
  </si>
  <si>
    <t>767</t>
  </si>
  <si>
    <t>KOVOVÉ DOPLNKOVÉ KONŠTRUKCIE</t>
  </si>
  <si>
    <t>767995101_1</t>
  </si>
  <si>
    <t>Montáž atypickej stavebnej doplnkovej konštrukcie s hmotnosťou do 5 kguchytov na kotvenie KVH hranolov</t>
  </si>
  <si>
    <t>kg</t>
  </si>
  <si>
    <t>"kdk uchytenie KVH</t>
  </si>
  <si>
    <t>767311822</t>
  </si>
  <si>
    <t>Demontáž svetlíka polykarbonátového bodového, štvorhranného alebo obdĺžnikového, pri priechode svetla nad 0,5 do 1 m2</t>
  </si>
  <si>
    <t>(0.75+1.2)*2*21</t>
  </si>
  <si>
    <t>767311826</t>
  </si>
  <si>
    <t>Demontáž svetlíkov polykarbonátových bodových štvorhranných alebo obdĺžnikových pri prechode svetla od 2,5 m2 do 3 m2</t>
  </si>
  <si>
    <t>(1.35+2.5)*2*5</t>
  </si>
  <si>
    <t>P - 30005</t>
  </si>
  <si>
    <t>Dodávka uchytov na kotvenie KVH hranolov, vrátane povrchovej úpravy</t>
  </si>
  <si>
    <t>783</t>
  </si>
  <si>
    <t>NÁTERY</t>
  </si>
  <si>
    <t>783522000</t>
  </si>
  <si>
    <t>Náter klampiarskej konštrukcie syntetický na vzduchu schnúci dvojnásobný so základným náterom</t>
  </si>
  <si>
    <t>"stecha plechová - viď. plocha z PD</t>
  </si>
  <si>
    <t>"CHRLIčE</t>
  </si>
  <si>
    <t>2*1+2*2</t>
  </si>
  <si>
    <t>783201811</t>
  </si>
  <si>
    <t xml:space="preserve">Odstránenie starého náteru oškrabaním z kovovej stavebnej doplnkovej konštrukcie </t>
  </si>
  <si>
    <t>921</t>
  </si>
  <si>
    <t>M-21 ELEKTROMONTÁŽE</t>
  </si>
  <si>
    <t>P 00004</t>
  </si>
  <si>
    <t xml:space="preserve">Demontáž bleskozvodu </t>
  </si>
  <si>
    <t>kpl</t>
  </si>
  <si>
    <t>P000020012</t>
  </si>
  <si>
    <t>Montáž bleskozvodu pre celý objekt so stávajúceho vybavenia + doplnenie, vrátane revízie</t>
  </si>
  <si>
    <t>Objekt SO 01 - EXTER. A INTER. OKNÁ,  DVERE  A STENY + STAVEBNÉ ÚPRAVY</t>
  </si>
  <si>
    <t xml:space="preserve">   ZVISLÉ KONŠTRUKCIE</t>
  </si>
  <si>
    <t xml:space="preserve">   POVRCHOVÉ ÚPRAVY</t>
  </si>
  <si>
    <t xml:space="preserve">   PRESUNY HMÔT</t>
  </si>
  <si>
    <t xml:space="preserve">   ZTI - VNÚTORNÝ VODOVOD</t>
  </si>
  <si>
    <t xml:space="preserve">   DREVOSTAVBY</t>
  </si>
  <si>
    <t xml:space="preserve">   DLAŽBY Z PRÍRODNÉHO KAMEŇA</t>
  </si>
  <si>
    <t xml:space="preserve">   PODLAHY POVLAKOVÉ</t>
  </si>
  <si>
    <t xml:space="preserve">   OBKLADY Z PRÍRODNÉHO KAMEŇA</t>
  </si>
  <si>
    <t xml:space="preserve">   MAĽBY</t>
  </si>
  <si>
    <t>264311111_1</t>
  </si>
  <si>
    <t>Vrtané pätky d=300 mm , vrtákom na malom kopacom strojii v hornina 3</t>
  </si>
  <si>
    <t xml:space="preserve">"gabion základ </t>
  </si>
  <si>
    <t>13/0.2*0.8</t>
  </si>
  <si>
    <t>271533011</t>
  </si>
  <si>
    <t>Násyp pod základovú konštrukciu so zhutnením z drveného kameniva frakcie 32-63 mm</t>
  </si>
  <si>
    <t>12.5*0.5*0.2</t>
  </si>
  <si>
    <t>275313621</t>
  </si>
  <si>
    <t>Betón základových pätiek prostý triedy C20/25</t>
  </si>
  <si>
    <t>52*0.8*3.14*0.15*0.15</t>
  </si>
  <si>
    <t>3</t>
  </si>
  <si>
    <t>ZVISLÉ KONŠTRUKCIE</t>
  </si>
  <si>
    <t>313069040101</t>
  </si>
  <si>
    <t>Zriadenie Gabionu s ANDEZITOVOU výplňou - sivý - predplnený kôš z dvojzákrutovej  oceľovej siete oko 50x200 mm s povrchovou ochranou Galmac (Zn+5%Al) - SYSTÉMOVÉ PREVEDENIE</t>
  </si>
  <si>
    <t>"gabion</t>
  </si>
  <si>
    <t>12.5*0.2*2</t>
  </si>
  <si>
    <t>6</t>
  </si>
  <si>
    <t>POVRCHOVÉ ÚPRAVY</t>
  </si>
  <si>
    <t>611461119</t>
  </si>
  <si>
    <t>Baumit Príprava vnútorného podkladu stropov, Univerzálny základ vystužený vláknami ( FillPrimer)</t>
  </si>
  <si>
    <t>"podhľad galer.</t>
  </si>
  <si>
    <t>611461147</t>
  </si>
  <si>
    <t>Baumit Vnútorná omietka stropov tenkovrstvová, strojné nanášanie, Sadrová tenkovrstvová omietka ( GipsDünnputz) hr. 5 mm</t>
  </si>
  <si>
    <t>61246700210</t>
  </si>
  <si>
    <t>RIGIPS Penetračný náter pod vnútorné sadrové omietky stien Rikombi Kontakt pre zlepšenie priľnavosti na hladkých nenasiakavých povrchoch</t>
  </si>
  <si>
    <t>"002</t>
  </si>
  <si>
    <t>(16.808+9.65)*2*2.7-(0.8*2*2+0.9*2*2+0.6*2*2+1.5*2+1.6*2.1+1.44*2.04)+1.45*1.1+2.7*1.4*2</t>
  </si>
  <si>
    <t>"102</t>
  </si>
  <si>
    <t>(6.175+14.75+6.095)*5.2+1.55*2*2.55*2+2.638*1.55*2-0.8*2*2-2.638*2.55*2+(0.25+6.775+14.95*2)*2.775-(0.7*2+0.9*2+1.75*2.1*4)</t>
  </si>
  <si>
    <t>"104</t>
  </si>
  <si>
    <t>24.145*5.2*2+11.5*5.2+1.75*5.2-(2.638*2.55*2+1.65*2.125+2.7*2.2+1.375*2.2)+(0.725*2)*2.55+5.1*(2.75+0.25)/2</t>
  </si>
  <si>
    <t>"BALKÓN</t>
  </si>
  <si>
    <t>11.5*1.25*2+11.5*1.625</t>
  </si>
  <si>
    <t>61246701110</t>
  </si>
  <si>
    <t>RIGIPS Vnútorná omietka stien Rimano Glet XL sadrová, nanášanie ručné, hrúbka 5 mm</t>
  </si>
  <si>
    <t>"výspravky</t>
  </si>
  <si>
    <t>622464231</t>
  </si>
  <si>
    <t xml:space="preserve">Vonkajšia omietka stien tenkovrstvová typ ako BAUMIT, silikónová, Silikónová omietka (Baumit SilikonTop), škrabaná, hr. 1,5 mm </t>
  </si>
  <si>
    <t>"zateplenie garáže</t>
  </si>
  <si>
    <t>(11.3-0.25)*2.95-(2.4*2.25*2+1.75*2.25)</t>
  </si>
  <si>
    <t>"pilier</t>
  </si>
  <si>
    <t>0.35*2.6*2+0.25*2.6</t>
  </si>
  <si>
    <t>622464233</t>
  </si>
  <si>
    <t>Baumit Vnútorná tenkovrstvová silikónová omietka SilikonTop stien v škrabanej štruktúre v hrúbke zrna - marmolit</t>
  </si>
  <si>
    <t>(11.3-0.25)*0.35-(2.4*0.35*2+1.75*0.35)</t>
  </si>
  <si>
    <t>0.35*0.35*2+0.25*0.35</t>
  </si>
  <si>
    <t>62247202210</t>
  </si>
  <si>
    <t>I Silikónový penetračný náter Multigrund PGS na prípravu podkladu pod silikónové fasádne farby</t>
  </si>
  <si>
    <t>"miniátrium</t>
  </si>
  <si>
    <t>(4.775+3)*2*4.02-1.05*1.9</t>
  </si>
  <si>
    <t>"prístrešok - stena</t>
  </si>
  <si>
    <t>8.95*2.95</t>
  </si>
  <si>
    <t>622481119</t>
  </si>
  <si>
    <t>Potiahnutie vonkajších stien, sklotextílnou mriežkou</t>
  </si>
  <si>
    <t>622491352</t>
  </si>
  <si>
    <t>Náter fasádny silikátový</t>
  </si>
  <si>
    <t>62525004510</t>
  </si>
  <si>
    <t xml:space="preserve"> Kontaktný zatepľovací systém  s minerálnymi izolačnými doskami TF PROFI hrúbky 150 mm bez povrchovej úpravy, skrutkovacie rozperné kotvy</t>
  </si>
  <si>
    <t>63245264410</t>
  </si>
  <si>
    <t>Cementový samonivelizačný poter zo suchých zmesí s pevnosťou v tlaku 25 MPa hrúbky 5 mm</t>
  </si>
  <si>
    <t>"balkón - plocha z pc</t>
  </si>
  <si>
    <t>"schody</t>
  </si>
  <si>
    <t>1.2*(0.162+0.3)*17+1.6*0.162</t>
  </si>
  <si>
    <t>648991113</t>
  </si>
  <si>
    <t>Osadenie parapetných dosiek z AL + PLAST</t>
  </si>
  <si>
    <t>"CH</t>
  </si>
  <si>
    <t>"I</t>
  </si>
  <si>
    <t>3.333+1.063</t>
  </si>
  <si>
    <t>"T</t>
  </si>
  <si>
    <t>1.2*4</t>
  </si>
  <si>
    <t>"U</t>
  </si>
  <si>
    <t>0.6*3</t>
  </si>
  <si>
    <t>"F</t>
  </si>
  <si>
    <t>0.95*8</t>
  </si>
  <si>
    <t>6119001000</t>
  </si>
  <si>
    <t xml:space="preserve">Vnútorná parapetná doska plastová komôrková š.200 mm biela, </t>
  </si>
  <si>
    <t>952901111</t>
  </si>
  <si>
    <t>Vyčistenie budov pri výške podlaží do 4m</t>
  </si>
  <si>
    <t>482.92+383.1</t>
  </si>
  <si>
    <t>965081812_1</t>
  </si>
  <si>
    <t>Búranie dlažieb kamenných, cementových, terrazových, čadičových alebo keramických nad 10 mm - pre demontáž dverí</t>
  </si>
  <si>
    <t>"výkaz rezania x 0,15 na šírku vyspravenie</t>
  </si>
  <si>
    <t>65.851*0.15</t>
  </si>
  <si>
    <t xml:space="preserve">"výspravka </t>
  </si>
  <si>
    <t>96806228011_1</t>
  </si>
  <si>
    <t>Vybúranie plastových okien vrátane rámu a vnútorného parapetu za 1 m obvodu</t>
  </si>
  <si>
    <t>(2.4+1.375)*2*1</t>
  </si>
  <si>
    <t>(4.399+1.775)*2*1</t>
  </si>
  <si>
    <t>"R</t>
  </si>
  <si>
    <t>(1.85+0.5)*2*2</t>
  </si>
  <si>
    <t>(1.2+0.6)*2*4</t>
  </si>
  <si>
    <t>(0.6+0.6)*2*3</t>
  </si>
  <si>
    <t>"X</t>
  </si>
  <si>
    <t>(1.05+2.15)*2*1</t>
  </si>
  <si>
    <t>96806247011</t>
  </si>
  <si>
    <t>Vybúranie kovových dverí vrátane zárubne za 1 m obvodu</t>
  </si>
  <si>
    <t>"J</t>
  </si>
  <si>
    <t>(1.1+2.1)*2*1</t>
  </si>
  <si>
    <t>"L</t>
  </si>
  <si>
    <t>(2.638+2.55)*2*2</t>
  </si>
  <si>
    <t>"M+M´</t>
  </si>
  <si>
    <t>(2.875+2.775)*2*2</t>
  </si>
  <si>
    <t>"N</t>
  </si>
  <si>
    <t>(1.8+2.2)*2*1</t>
  </si>
  <si>
    <t>"O</t>
  </si>
  <si>
    <t>(2.825+2.326)*2*1</t>
  </si>
  <si>
    <t>"P</t>
  </si>
  <si>
    <t>(1.55+2.1)*2*1</t>
  </si>
  <si>
    <t>"Q</t>
  </si>
  <si>
    <t>(1.85+2.775)*2*1</t>
  </si>
  <si>
    <t>"S</t>
  </si>
  <si>
    <t>(1.375+2.2)*2*1</t>
  </si>
  <si>
    <t>968063745_1</t>
  </si>
  <si>
    <t>Demontáž zasklených stien fasádnych</t>
  </si>
  <si>
    <t>"A</t>
  </si>
  <si>
    <t>3.61*2.2*2</t>
  </si>
  <si>
    <t>"B</t>
  </si>
  <si>
    <t>3.61*2.2</t>
  </si>
  <si>
    <t>"C</t>
  </si>
  <si>
    <t>(14.75*5.2-(1.635*2+1.64*3)*3)</t>
  </si>
  <si>
    <t>"D</t>
  </si>
  <si>
    <t>9.75*5.2</t>
  </si>
  <si>
    <t>"E</t>
  </si>
  <si>
    <t>2.7*2.2</t>
  </si>
  <si>
    <t>0.95*2.275*8</t>
  </si>
  <si>
    <t>"G</t>
  </si>
  <si>
    <t>1.7*2.1</t>
  </si>
  <si>
    <t>"H</t>
  </si>
  <si>
    <t>2.4*2.1*2</t>
  </si>
  <si>
    <t>"K</t>
  </si>
  <si>
    <t>(9.175*2.426)</t>
  </si>
  <si>
    <t>972046014</t>
  </si>
  <si>
    <t>Jadrové vrty diamantovými korunkami do D 150 mm do stropov - betónových, dlažieb -0,00039t</t>
  </si>
  <si>
    <t>cm</t>
  </si>
  <si>
    <t>"prestupy na strechu DN 150</t>
  </si>
  <si>
    <t>3*36</t>
  </si>
  <si>
    <t>978059211_1</t>
  </si>
  <si>
    <t xml:space="preserve">Odsekanie s odobratím stien z kameňa do 2 m2 - rozoberanie poškodeného obkladu z travertínu </t>
  </si>
  <si>
    <t>"poškodená fasáda - odhad</t>
  </si>
  <si>
    <t>Zvislá doprava sutiny a vybúraných hmôt za prvé podlažie nad alebo pod základným podlažím</t>
  </si>
  <si>
    <t>32.153*14</t>
  </si>
  <si>
    <t>32.153*8</t>
  </si>
  <si>
    <t>979089201</t>
  </si>
  <si>
    <t>Poplatok za skládku odpadov zo stavieb a demolácií -</t>
  </si>
  <si>
    <t>952901110</t>
  </si>
  <si>
    <t>Čistenie oceľovej konštrukcie pred nanesením náterov</t>
  </si>
  <si>
    <t>"vstup - výkaz orientačne</t>
  </si>
  <si>
    <t>"102 - výkaz orientačne</t>
  </si>
  <si>
    <t>"104 - výkaz orientačne</t>
  </si>
  <si>
    <t>919735122</t>
  </si>
  <si>
    <t>Rezanie existujúceho betónového krytu a dlažby , alebo podkladu hrúbky do 100 mm</t>
  </si>
  <si>
    <t>"A - pre vyspravenie podlahy</t>
  </si>
  <si>
    <t>3.61*2</t>
  </si>
  <si>
    <t>"B - pre vyspravenie podlahy</t>
  </si>
  <si>
    <t>"C - pre vyspravenie podlahy</t>
  </si>
  <si>
    <t>1.64*4</t>
  </si>
  <si>
    <t>"D - pre vyspravenie podlahy</t>
  </si>
  <si>
    <t>"E - pre vyspravenie podlahy</t>
  </si>
  <si>
    <t>"G - pre vyspravenie podlahy</t>
  </si>
  <si>
    <t>"J - pre vyspravenie podlahy</t>
  </si>
  <si>
    <t>"K - pre vyspravenie podlahy</t>
  </si>
  <si>
    <t>"L - pre vyspravenie podlahy</t>
  </si>
  <si>
    <t>2.638*2</t>
  </si>
  <si>
    <t>"M+M´ - pre vyspravenie podlahy</t>
  </si>
  <si>
    <t>2.875*2</t>
  </si>
  <si>
    <t>"N - pre vyspravenie podlahy</t>
  </si>
  <si>
    <t>"O - pre vyspravenie podlahy</t>
  </si>
  <si>
    <t>"P - pre vyspravenie podlahy</t>
  </si>
  <si>
    <t>"Q - pre vyspravenie podlahy</t>
  </si>
  <si>
    <t>"S - pre vyspravenie podlahy</t>
  </si>
  <si>
    <t>"demontáž lustrov</t>
  </si>
  <si>
    <t>3*8</t>
  </si>
  <si>
    <t>"montáž lustrov</t>
  </si>
  <si>
    <t>"demontáž políc 104</t>
  </si>
  <si>
    <t>"demontáž zariadení 1.np+1.pp</t>
  </si>
  <si>
    <t>4*8*5</t>
  </si>
  <si>
    <t>99</t>
  </si>
  <si>
    <t>PRESUNY HMÔT</t>
  </si>
  <si>
    <t>999281111</t>
  </si>
  <si>
    <t>Presun hmôt pre opravy a údržbu v objektoch do výšky 25 m</t>
  </si>
  <si>
    <t>765901083_1</t>
  </si>
  <si>
    <t>Montáž parozábrany vrátane prelepenia a pretesnenia pri napojení na konštrukcie krovu a muriva</t>
  </si>
  <si>
    <t>"olemovanie svetlíkov</t>
  </si>
  <si>
    <t>(0.6+0.9)*2*1.1*21*1.05+(1+2)*2*1.1*5*1.05</t>
  </si>
  <si>
    <t>2832208027</t>
  </si>
  <si>
    <t>Parozábrana JUTAFOL N AL 170 SPECIAL A.P. (1,5 x 50bm), množstvo v 1 role:75m2</t>
  </si>
  <si>
    <t>107.415*1.1</t>
  </si>
  <si>
    <t>722</t>
  </si>
  <si>
    <t>ZTI - VNÚTORNÝ VODOVOD</t>
  </si>
  <si>
    <t>998722201</t>
  </si>
  <si>
    <t>Presun hmôt pre vnútorný vodovod v objektoch výšky do 6 m</t>
  </si>
  <si>
    <t>P - kam10004-12</t>
  </si>
  <si>
    <t>Dodávka a montáž dopojenia rozvodu ZTI na nové technologické zariadenie</t>
  </si>
  <si>
    <t>762341210</t>
  </si>
  <si>
    <t>Montáž debnenia a latovania striech rovných z dosiek hrubých na zraz hr. do 32 m</t>
  </si>
  <si>
    <t>"S3 - interiér</t>
  </si>
  <si>
    <t>762341811</t>
  </si>
  <si>
    <t>Demontáž debnenia striech rovných, oblúkových do 60 st., z dosiek hrubých, hobľovaných,  -0.01600t</t>
  </si>
  <si>
    <t>Drevo ihličnaté  dosky a fošne neomietané smrek akosť I hr.27 mm</t>
  </si>
  <si>
    <t>11.51*0.027*1.1</t>
  </si>
  <si>
    <t>763</t>
  </si>
  <si>
    <t>DREVOSTAVBY</t>
  </si>
  <si>
    <t>76312920210</t>
  </si>
  <si>
    <t>Opláštenie rozvodov, stĺpov alebo zariadení sadrokartónovou doskou RBI 12,5 mm s kovovou podkonštrukciou v podobe kastlíka tvaru L s uhlom zalomenia 90°</t>
  </si>
  <si>
    <t>"110</t>
  </si>
  <si>
    <t>(0.525+0.525)*2.7</t>
  </si>
  <si>
    <t>763132310</t>
  </si>
  <si>
    <t>SDK podhľad  zavesená dvojvrstvová kca prefil CD dosky GKBI hr. 12,5 mm</t>
  </si>
  <si>
    <t>"sdk - podhľad 102+105-111+113-120</t>
  </si>
  <si>
    <t>(18.9+18.2+18.07+45.14+46.67+11.5+40.53+88.54+11.5+11.5+6.36+10.38+30.49+12.35+8.17)</t>
  </si>
  <si>
    <t>"odpočet svetlíky</t>
  </si>
  <si>
    <t>-(0.6*0.9*21+1*2*5)</t>
  </si>
  <si>
    <t>(0.6+0.9)*2*0.88*21+(1+2)*2*0.88*5</t>
  </si>
  <si>
    <t>"sdk - podhľad 001-002</t>
  </si>
  <si>
    <t>4.26+39.86</t>
  </si>
  <si>
    <t>76313878010</t>
  </si>
  <si>
    <t>RIGIPS Podhľad s dvojúrovňovou podkonštrukciou akustický z dosiek sadrokartónových Rigitone RL 8/18 upevnený na závesoch</t>
  </si>
  <si>
    <t>"102 - plocha z pc</t>
  </si>
  <si>
    <t>"104-103 - plocha z pc</t>
  </si>
  <si>
    <t>76317000710</t>
  </si>
  <si>
    <t xml:space="preserve"> Montáž revíznych dvierok pre sadrokartónové a akustické podhľady nad 0,25 m2</t>
  </si>
  <si>
    <t>998763403</t>
  </si>
  <si>
    <t>Presun hmôt pre sádrokartónové konštrukcie v stavbách(objektoch )výšky od 12do 24 m</t>
  </si>
  <si>
    <t>763139571</t>
  </si>
  <si>
    <t>Demontáž sadrokartónových podhľadov s oceľovou nosnou dvojvrstvovou konštrukciou a jednoduchým opláštením</t>
  </si>
  <si>
    <t>"108 SDKP</t>
  </si>
  <si>
    <t>46.67-(1*2*2)+(1+2)*2*0.9*2+(3.1+3.1)*2*0.3</t>
  </si>
  <si>
    <t>"113 SDKPK</t>
  </si>
  <si>
    <t>552038211105</t>
  </si>
  <si>
    <t xml:space="preserve"> Revízne dvierka F3 s hliníkovým rámom, pevne uchytený otočný čap, možnosť vyvesenia dvierok, výplň RBI 12,5, 600 x 600 mm - typ ako FF SYSTÉM F2 600x600 mm</t>
  </si>
  <si>
    <t>998764202</t>
  </si>
  <si>
    <t>Presun hmôt pre konštrukcie klampiarske v objektoch výšky nad 6 do 12 m</t>
  </si>
  <si>
    <t>6119000970</t>
  </si>
  <si>
    <t>Vonkajší parapet hliníkový biely š. do 250 mm</t>
  </si>
  <si>
    <t>766421221</t>
  </si>
  <si>
    <t>Montáž obloženia podhľadu jednoduchého obkladovým termodrevom hr. 26 mm</t>
  </si>
  <si>
    <t>"VSTUP</t>
  </si>
  <si>
    <t>766427112</t>
  </si>
  <si>
    <t>Montáž podkladového roštu pre obloženie podhľadu</t>
  </si>
  <si>
    <t>"vstup 100/150</t>
  </si>
  <si>
    <t>13*7.95</t>
  </si>
  <si>
    <t>13*1.35</t>
  </si>
  <si>
    <t>766421821</t>
  </si>
  <si>
    <t>Demontáž obloženia podhľadu z paluboviek</t>
  </si>
  <si>
    <t>766421822_1</t>
  </si>
  <si>
    <t>Demontáž podkladových roštov pre obloženie podhľadu z hranolkov do prierezu 150 cm</t>
  </si>
  <si>
    <t>6051522000</t>
  </si>
  <si>
    <t>Hranol smrek akosť I</t>
  </si>
  <si>
    <t>"vstup</t>
  </si>
  <si>
    <t>13*7.95*0.1*0.15*1.1</t>
  </si>
  <si>
    <t>13*1.35*0.1*0.1*1.1</t>
  </si>
  <si>
    <t>6119166500</t>
  </si>
  <si>
    <t>Obloženie podhľad termodrevo borovica hr. 26 mm - 26x117 mm</t>
  </si>
  <si>
    <t>64.64*1.1</t>
  </si>
  <si>
    <t>76664146511_1</t>
  </si>
  <si>
    <t>Montáž inter. dverí hliníkových so zárubňou za 1 m obvodu</t>
  </si>
  <si>
    <t>(3.61+2.2)*2*2</t>
  </si>
  <si>
    <t>76761201011</t>
  </si>
  <si>
    <t>Montáž okien a dverí hliníkových s exteriérovou a interiérovou tesniacou ISO páskou ( vrátane dodávky) za 1 m obvodu</t>
  </si>
  <si>
    <t>767721130_1</t>
  </si>
  <si>
    <t>Montáž hliníkových zasklených stien fasádnych s exteriérovou a interiérovou tesniacou ISO páskou ( vrátane dodávky)</t>
  </si>
  <si>
    <t>(14.75*5.2-(1.635*2+1.64*3)*3)+14.76*0.6</t>
  </si>
  <si>
    <t>9.75*5.2+9.75*0.53</t>
  </si>
  <si>
    <t>767996801</t>
  </si>
  <si>
    <t>Demontáž ostatných doplnkov stavieb s hmotnosťou jednotlivých dielov konštrukcií do 50 kg,  -0,00100t</t>
  </si>
  <si>
    <t>"reklamny pútač</t>
  </si>
  <si>
    <t>P - 1002_18</t>
  </si>
  <si>
    <t>Demontáž pred rekonšt.a montáž po rekonštr. -   reklamného pútača nad vstupom do prevádzky</t>
  </si>
  <si>
    <t>P - 30007-1001</t>
  </si>
  <si>
    <t>A - EXTERIÉROVÁ ZASKLENÁ STENA - HLINÍKOVÁ, RÁMOVÁ 3610x2200 mm s izol.trojsklom - a doplnkov RAL 9007 - viď. podrobný popis PD</t>
  </si>
  <si>
    <t>P - 30007-1002</t>
  </si>
  <si>
    <t>B - INTERIÉROVÁ ZASKLENÁ STENA - HLINÍKOVÁ, RÁMOVÁ 3610x2200 mm s dvojsklom - a doplnkov RAL 9007 - viď. podrobný popis PD</t>
  </si>
  <si>
    <t>P - 30007-1003</t>
  </si>
  <si>
    <t>C - EXTERIÉROVÁ ZASKLENÁ STENA - HLINÍKOVÁ, FASÁDA so sklop. oknami na pákový mechan. 14750x5200 mm s izol.trojsklom - a doplnkov RAL 9007 - západ. fasáda (12,62m2+9,58m2) viď. podrobný popis PD</t>
  </si>
  <si>
    <t>P - 30007-1004</t>
  </si>
  <si>
    <t>D - EXTERIÉROVÁ ZASKLENÁ STENA - HLINÍKOVÁ, FASÁDA so sklop. oknami na pákový mechan. 9750x5200 mm s izol.trojsklom - a doplnkov RAL 9007 - západ. fasáda (50,7m2+5,36m2) viď. podrobný popis PD</t>
  </si>
  <si>
    <t>P - 30007-1005</t>
  </si>
  <si>
    <t>E - EXTERIÉROVÁ ZASKLENÁ STENA - HLINÍKOVÁ, RÁMOVÁ 2650x2200 mm s izol.trojsklom - a doplnkov RAL 9007 - viď. podrobný popis PD</t>
  </si>
  <si>
    <t>P - 30007-1006</t>
  </si>
  <si>
    <t>F - EXTERIÉROVÁ ZASKLENÁ STENA - HLINÍKOVÁ, RÁMOVÁ 950x2276 mm s izol.trojsklom P+OS - a doplnkov RAL 9007 - viď. podrobný popis PD</t>
  </si>
  <si>
    <t>P - 30007-1007</t>
  </si>
  <si>
    <t>F - EXTERIÉROVÁ ZASKLENÁ STENA - HLINÍKOVÁ, RÁMOVÁ 950x2276 mm s izol.trojsklom- ZRKADLOVÝ OBRAZ P+OS - a doplnkov RAL 9007 - viď. podrobný popis PD</t>
  </si>
  <si>
    <t>P - 30007-1008</t>
  </si>
  <si>
    <t>G - EXTERIÉROVÁ ZASKLENÁ STENA - HLINÍKOVÁ, RÁMOVÁ 1700x2100 mm s izol.trojsklom- 2-krídl. - a doplnkov RAL 9007 - viď. podrobný popis PD</t>
  </si>
  <si>
    <t>P - 30007-1009</t>
  </si>
  <si>
    <t>H - EXTERIÉROVÁ STENA - HLINÍKOVÁ, RÁMOVÁ 2400x2100 mm s výplňou AL (PIR)- 2-krídl. - a doplnkov RAL 9007 alter. RAL 7016 - viď. podrobný popis PD</t>
  </si>
  <si>
    <t>P - 30007-1010</t>
  </si>
  <si>
    <t>CH - EXTERIÉROVÁ ZASKLENÁ STENA - HLINÍKOVÁ, RÁMOVÁ 2400x1375 mm s výplňou izol. trojsklo OS+P. - a doplnkov RAL 9007 - viď. podrobný popis PD</t>
  </si>
  <si>
    <t>P - 30007-1011</t>
  </si>
  <si>
    <t>I - EXTERIÉROVÁ ZASKLENÁ STENA - HLINÍKOVÁ, RÁMOVÁ 3333+1063x1775 mm s výplňou izol. trojsklo P. - a doplnkov RAL 9007  - viď. podrobný popis PD</t>
  </si>
  <si>
    <t>P - 30007-1012</t>
  </si>
  <si>
    <t>J - EXTERIÉROVÁ ZASKLENÁ STENA - HLINÍKOVÁ, RÁMOVÁ 1100x2100 mm s výplňou izol. trojsklo 1-krídl. - a doplnkov RAL 9007 - viď. podrobný popis PD</t>
  </si>
  <si>
    <t>P - 30007-1013</t>
  </si>
  <si>
    <t>K - EXTERIÉROVÁ ZASKLENÁ STENA - HLINÍKOVÁ, RÁMOVÁ 9175x2425 mm s výplňou izol. trojsklo 2-krídl. +P- a doplnkov RAL 9007 - viď. podrobný popis PD</t>
  </si>
  <si>
    <t>P - 30007-1014</t>
  </si>
  <si>
    <t>L - INTERIÉROVÁ ZASKLENÁ STENA - HLINÍKOVÁ, RÁMOVÁ 2638x2550 mm s dvojsklom - a doplnkov 2-krídl. + P, RAL 9007 - viď. podrobný popis PD</t>
  </si>
  <si>
    <t>P - 30007-1015</t>
  </si>
  <si>
    <t>M+M´ - INTERIÉROVÁ ZASKLENÁ STENA - HLINÍKOVÁ, RÁMOVÁ 2875x2775 mm s dvojsklom - a doplnkov 2-krídl. + P, RAL 9007 - viď. podrobný popis PD</t>
  </si>
  <si>
    <t>"M</t>
  </si>
  <si>
    <t>"M´</t>
  </si>
  <si>
    <t>P - 30007-1016</t>
  </si>
  <si>
    <t>N - INTERIÉROVÁ ZASKLENÁ STENA - HLINÍKOVÁ, RÁMOVÁ 1800x2200 mm s dvojsklom - a doplnkov 2-krídl., RAL 9007 - viď. podrobný popis PD</t>
  </si>
  <si>
    <t>P - 30007-1017</t>
  </si>
  <si>
    <t>O - INTERIÉROVÁ ZASKLENÁ STENA - HLINÍKOVÁ, RÁMOVÁ 2825x2325 mm s trojsklom - a doplnkov 2-krídl.+P, RAL 9007 - viď. podrobný popis PD</t>
  </si>
  <si>
    <t>P - 30007-1018</t>
  </si>
  <si>
    <t>P - INTERIÉROVÁ ZASKLENÁ STENA - HLINÍKOVÁ, RÁMOVÁ 1550x2100 mm s dvojsklom - a doplnkov 2-krídl., RAL 9007 - viď. podrobný popis PD</t>
  </si>
  <si>
    <t>P - 30007-1019</t>
  </si>
  <si>
    <t>Q - INTERIÉROVÁ ZASKLENÁ STENA - HLINÍKOVÁ, RÁMOVÁ 1850x2775 mm s dvojsklom - a doplnkov 2-krídl.+P, RAL 9007 - viď. podrobný popis PD</t>
  </si>
  <si>
    <t>P - 30007-1020</t>
  </si>
  <si>
    <t>R - INTERIÉROVÁ ZASKLENÁ STENA - HLINÍKOVÁ, RÁMOVÁ 1850x500 mm s dvojsklom - a doplnkov P, RAL 9007 - viď. podrobný popis PD</t>
  </si>
  <si>
    <t>P - 30007-1021</t>
  </si>
  <si>
    <t>S - INTERIÉROVÁ ZASKLENÁ STENA - HLINÍKOVÁ, RÁMOVÁ 1375x2200 mm s dvojsklom - a doplnkov 1-krídl., RAL 9007 - viď. podrobný popis PD</t>
  </si>
  <si>
    <t>P - 30007-1023</t>
  </si>
  <si>
    <t>U - EXTERIÉROVÁ ZASKLENÁ STENA - HLINÍKOVÁ, RÁMOVÁ 600x600 mm s výplňou izol. trojsklo S - a doplnkov RAL 9007 - viď. podrobný popis PD</t>
  </si>
  <si>
    <t>P - 30007-1025</t>
  </si>
  <si>
    <t>X - EXTERIÉROVÁ ZASKLENÁ STENA - HLINÍKOVÁ, RÁMOVÁ 1050x2150 mm s výplňou izol. trojsklo OS - a doplnkov RAL 9007 - viď. podrobný popis PD</t>
  </si>
  <si>
    <t>772</t>
  </si>
  <si>
    <t>DLAŽBY Z PRÍRODNÉHO KAMEŇA</t>
  </si>
  <si>
    <t>772211303_1</t>
  </si>
  <si>
    <t>Montáž obkladu schodísk stupnicovými doskami z kameňov hrúbky 40 a 50 mm s vyspravením podkladu a pretmelenia</t>
  </si>
  <si>
    <t>"OPRAVA NA 50%</t>
  </si>
  <si>
    <t>7.78*6*0.5</t>
  </si>
  <si>
    <t>772501140_1</t>
  </si>
  <si>
    <t>Kladenie dlažby z kameňa z pravouhlých dosiek alebo dlaždíc hrúbky do 30 mm - vyspravenie po osadení dverí a stien vrátane úpravy podkladu</t>
  </si>
  <si>
    <t>998772201</t>
  </si>
  <si>
    <t>Presun hmôt v objektoch pre kamennú dlažbu, obklady schodiskových stupňov a soklov v objektoch výšky do 6 m</t>
  </si>
  <si>
    <t>P - 30001</t>
  </si>
  <si>
    <t>Dodávka - kamenná dlažba na vyspravenie hr.  20 mm</t>
  </si>
  <si>
    <t>19.878*1.15</t>
  </si>
  <si>
    <t>P - 30001_1</t>
  </si>
  <si>
    <t>Dodávka - kamenná doska na schod. stupeň  hr. do 50 mm š=300 mm</t>
  </si>
  <si>
    <t>776</t>
  </si>
  <si>
    <t>PODLAHY POVLAKOVÉ</t>
  </si>
  <si>
    <t>771415111_1</t>
  </si>
  <si>
    <t>Montáž soklíkov rovných polymérových lepených k podkladu</t>
  </si>
  <si>
    <t>"BALKÓN - plocha z pc</t>
  </si>
  <si>
    <t>17*(0.162+0.3)*2</t>
  </si>
  <si>
    <t>776220112</t>
  </si>
  <si>
    <t>Lepenie povlakových podláh vinylových heterogénnych na schodiskové stupnice rovné</t>
  </si>
  <si>
    <t>17*1.2</t>
  </si>
  <si>
    <t>776220220</t>
  </si>
  <si>
    <t>Lepenie povlakových podláh vinylových heterogénnych na schodiskové podstupnice</t>
  </si>
  <si>
    <t>17*1.2+1.6</t>
  </si>
  <si>
    <t>776411000_1</t>
  </si>
  <si>
    <t>Lepenie schodiskovej hrany</t>
  </si>
  <si>
    <t>776541200</t>
  </si>
  <si>
    <t>Položenie povlakových podláh PVC vinyl heterogénnych lepených</t>
  </si>
  <si>
    <t>776992131</t>
  </si>
  <si>
    <t>Prebrúsenie, očistenie a penetrácia podkladu</t>
  </si>
  <si>
    <t>998776201</t>
  </si>
  <si>
    <t>Presun hmôt pre povlakové podlahy v objektoch výšky do 6 m</t>
  </si>
  <si>
    <t>776401800</t>
  </si>
  <si>
    <t>Demontáž soklíkov alebo líšt plastových alebo gumených</t>
  </si>
  <si>
    <t>31.25-(1.2+0.8)</t>
  </si>
  <si>
    <t>776511820</t>
  </si>
  <si>
    <t>Odstránenie lepenej povlakovej podlahy z nášľapnej plochy s podložkou</t>
  </si>
  <si>
    <t>6114B4717</t>
  </si>
  <si>
    <t>Dodávka schodiskovej hrany ako typu TKNG - 2,5 m</t>
  </si>
  <si>
    <t>17*1.2*1.1+1.6*1.1</t>
  </si>
  <si>
    <t>11*2.5-24.2</t>
  </si>
  <si>
    <t>284110004655.S</t>
  </si>
  <si>
    <t xml:space="preserve">Podlaha PVC heterogénna, </t>
  </si>
  <si>
    <t>"podlaha + schody</t>
  </si>
  <si>
    <t>35.14*1.2</t>
  </si>
  <si>
    <t>"sokel</t>
  </si>
  <si>
    <t>44.6*0.1*1.1</t>
  </si>
  <si>
    <t>597641250_8</t>
  </si>
  <si>
    <t>Podlahová prefabrikovaná lišta systémová k vinyl. podlahe v=60 mm</t>
  </si>
  <si>
    <t>44.98*1.15</t>
  </si>
  <si>
    <t>782</t>
  </si>
  <si>
    <t>OBKLADY Z PRÍRODNÉHO KAMEŇA</t>
  </si>
  <si>
    <t>782131140_1</t>
  </si>
  <si>
    <t>Montáž obkladu steny a parapetu  pravouhlými doskami z tvrdého kameňa s rovným lícom hrúbka 20- 30 mm - vyspravenie, tmelenie  poškodených častí - viď. popis TS</t>
  </si>
  <si>
    <t>"vyspravenie fasády</t>
  </si>
  <si>
    <t>998782201</t>
  </si>
  <si>
    <t xml:space="preserve">Presun hmôt v objektoch výšky do 6 m pre kamenné obklady </t>
  </si>
  <si>
    <t>P - dr00077_2</t>
  </si>
  <si>
    <t xml:space="preserve">Dodávka travertínového obkladu na doplnenie poškodených častí </t>
  </si>
  <si>
    <t>30*1.1</t>
  </si>
  <si>
    <t>783122110_1</t>
  </si>
  <si>
    <t>Nátery oceľ.konštr. protipož. náterom E15 HEAMPACORE biela</t>
  </si>
  <si>
    <t>"výkaz oškrabania</t>
  </si>
  <si>
    <t>783122710</t>
  </si>
  <si>
    <t>Nátery oceľ.konštr. syntetické na vzduchu schnúce farby šedej ťažkých "A" základný</t>
  </si>
  <si>
    <t>"zábradlie</t>
  </si>
  <si>
    <t>2.42*2*1</t>
  </si>
  <si>
    <t>783782203</t>
  </si>
  <si>
    <t>Náter tesárskej konštrukcie protihnilobný, protipliesňový, protipožiarny povrchovou impregnáciou prostriedkom Bochemit QB</t>
  </si>
  <si>
    <t>13*7.95*0.5*1.1</t>
  </si>
  <si>
    <t>11.51*2*1.15</t>
  </si>
  <si>
    <t>"S3 - interiér rošt</t>
  </si>
  <si>
    <t>13*1.35*0.4*1.1</t>
  </si>
  <si>
    <t>783102811</t>
  </si>
  <si>
    <t>Odstránenie starého náteru oškrabaním z oceľovej konštrukcie strednej "B"</t>
  </si>
  <si>
    <t>783801811</t>
  </si>
  <si>
    <t>Odstránenie starého náteru oškrabaním a s obrúsením z omietky stien</t>
  </si>
  <si>
    <t>"opravocané priestory - orientačne</t>
  </si>
  <si>
    <t>783802822</t>
  </si>
  <si>
    <t>Odstránenie náteru opálením s obrúsením z omietky stien a stropu</t>
  </si>
  <si>
    <t>"balk. podhľad</t>
  </si>
  <si>
    <t>784</t>
  </si>
  <si>
    <t>MAĽBY</t>
  </si>
  <si>
    <t>784410100</t>
  </si>
  <si>
    <t>Penetrovanie jednonásobné jemnozrnného podkladu do 3,8 m</t>
  </si>
  <si>
    <t>784452371</t>
  </si>
  <si>
    <t>Maľby z maliarskych zmesí tekutých Primalex, jednofarebné dvojnásobné v miestn. výšky do 3,80 m</t>
  </si>
  <si>
    <t>"strop omietka - viď. výkaz</t>
  </si>
  <si>
    <t>"rigiton</t>
  </si>
  <si>
    <t>"SDKP</t>
  </si>
  <si>
    <t>"sádr. omietky</t>
  </si>
  <si>
    <t>Objekt SO 01 - UVK</t>
  </si>
  <si>
    <t>Ostatné náklady</t>
  </si>
  <si>
    <t xml:space="preserve">   ÚSTREDNÉ VYKUROVANIE - ROZVOD POTRUBIA</t>
  </si>
  <si>
    <t>733</t>
  </si>
  <si>
    <t>ÚSTREDNÉ VYKUROVANIE - ROZVOD POTRUBIA</t>
  </si>
  <si>
    <t>P - 1000-201</t>
  </si>
  <si>
    <t xml:space="preserve">Vykurovanie - viď. samost. príloha </t>
  </si>
  <si>
    <t>KPL</t>
  </si>
  <si>
    <t>Objekt SO 01 - SLP</t>
  </si>
  <si>
    <t xml:space="preserve">   M-22 MONTÁŽ OZNAMOVACÍCH, SIGNALIZAČNYCH A ZABEZPEČOVACÍCH ZARIADENÍ</t>
  </si>
  <si>
    <t>922</t>
  </si>
  <si>
    <t>M-22 MONTÁŽ OZNAMOVACÍCH, SIGNALIZAČNYCH A ZABEZPEČOVACÍCH ZARIADENÍ</t>
  </si>
  <si>
    <t>1.</t>
  </si>
  <si>
    <t>Mikrotrubička 12/10mm</t>
  </si>
  <si>
    <t>bm</t>
  </si>
  <si>
    <t>10.</t>
  </si>
  <si>
    <t>Montáž – Vonkajší reproduktor</t>
  </si>
  <si>
    <t>11.</t>
  </si>
  <si>
    <t>Demontáž – Vonkajších reproduktorov (1x tlakový na streche objektu, 1x na fasáde nad východom zo sály na cintorín)</t>
  </si>
  <si>
    <t>12.</t>
  </si>
  <si>
    <t xml:space="preserve">Vonkajší reproduktor tlakový 100V/ 40W, min IP55 (napr. DAP MHS-80S) </t>
  </si>
  <si>
    <t>13.</t>
  </si>
  <si>
    <t>Montáž – Vonkajší reproduktor tlakový</t>
  </si>
  <si>
    <t>14.</t>
  </si>
  <si>
    <t>Zosilňovač 120W/100V (napr. DAP Audio PA-7120</t>
  </si>
  <si>
    <t>15.</t>
  </si>
  <si>
    <t>Inštalácia a zapojenie zosilňovača 120W/100V</t>
  </si>
  <si>
    <t>16.</t>
  </si>
  <si>
    <t>Elektronické zvony pre dom smútku ZDS-3 – doplnenie audio systému</t>
  </si>
  <si>
    <t>17.</t>
  </si>
  <si>
    <t>Inštalácia jednotky ZDS-3</t>
  </si>
  <si>
    <t>18.</t>
  </si>
  <si>
    <t xml:space="preserve">Kábel STP(U/FTP) cat.6A B2cas1d1a1 AWG23 LSOH 500MHz </t>
  </si>
  <si>
    <t>19.</t>
  </si>
  <si>
    <t xml:space="preserve">Trasovanie a pevné uloženie kábla STP (U/FTP) cat.6A B2cas1d1a1 AWG23 LSOH 500MHz </t>
  </si>
  <si>
    <t>2.</t>
  </si>
  <si>
    <t xml:space="preserve">Trasovanie mikrotrubičky 12/10mm z RACKU ku pilierovej prípojnej skrinke na fasáde </t>
  </si>
  <si>
    <t>20.</t>
  </si>
  <si>
    <t>Kábel SP-2.5/2-LSZH - reproduktorový kábel B2ca, výr. SCP</t>
  </si>
  <si>
    <t>21.</t>
  </si>
  <si>
    <t>Trasovanie a pevné uloženie kábla SP-2.5/2-LSZH - reproduktorový kábel B2ca, výr. SCP</t>
  </si>
  <si>
    <t>22.</t>
  </si>
  <si>
    <t>Montážna pena protipožiarna B s1d0</t>
  </si>
  <si>
    <t>23.</t>
  </si>
  <si>
    <t xml:space="preserve">Realizácia požiarnych upchávok pre káblové prestupy </t>
  </si>
  <si>
    <t>24.</t>
  </si>
  <si>
    <t xml:space="preserve">Kotviaci materiál (set) </t>
  </si>
  <si>
    <t>25.</t>
  </si>
  <si>
    <t xml:space="preserve">Realizácia kotvenia podporných a pomocných konštrukcií </t>
  </si>
  <si>
    <t>26.</t>
  </si>
  <si>
    <t xml:space="preserve">Vysekanie rýh v akomkoľvek murive tehlovom na akúkoľvek maltu do hĺbky 50 mm a š. do 50 mm </t>
  </si>
  <si>
    <t>27.</t>
  </si>
  <si>
    <t xml:space="preserve">Vykruženie, jadrové vyvŕtanie otvoru v kamennom, betónovom, tehlovom murive na káblový prestup  do D110 (100-1000mm)  </t>
  </si>
  <si>
    <t>28.</t>
  </si>
  <si>
    <t>Chránička KOPOS SUPER MONOFLEX 1216EHFPP</t>
  </si>
  <si>
    <t>29.</t>
  </si>
  <si>
    <t>Montáž chráničky KOPOS SUPER MONOFLEX 1216EHFPP</t>
  </si>
  <si>
    <t>3.</t>
  </si>
  <si>
    <t xml:space="preserve"> SFOS ROS 0/40 P, Rozvádzač optických sietí</t>
  </si>
  <si>
    <t>30.</t>
  </si>
  <si>
    <t xml:space="preserve">El.sadra 30kg/bal </t>
  </si>
  <si>
    <t>31.</t>
  </si>
  <si>
    <t>Spracovanie sadry (prichytávanie káblov v ryhe v murive)</t>
  </si>
  <si>
    <t>32.</t>
  </si>
  <si>
    <t xml:space="preserve">Doprava materiálu a pracovníkov </t>
  </si>
  <si>
    <t>33.</t>
  </si>
  <si>
    <t>Likvidácia odpadu vzniknutého počas realizácie SLP rozvodov</t>
  </si>
  <si>
    <t>34.</t>
  </si>
  <si>
    <t xml:space="preserve">Vypracovanie dokumentácie  SLP v stupni DSZS (dokumentácia skutoč. zhotovenia stavby)  </t>
  </si>
  <si>
    <t>35.</t>
  </si>
  <si>
    <t xml:space="preserve">Merania, skúšky a vypracovanie správ vrátane protokolov podľa prísl. predpisov </t>
  </si>
  <si>
    <t>4.</t>
  </si>
  <si>
    <t>Montáž rozvádzača opt. sietí</t>
  </si>
  <si>
    <t>5.</t>
  </si>
  <si>
    <t>Datové zásuvky cat.6A – 1xRJ45 (skoordinovat s ELI, v rozvadzacoch na DIN listu)</t>
  </si>
  <si>
    <t>6.</t>
  </si>
  <si>
    <t>Montáž - Datové zásuvky  cat.6A  - 1xRJ45</t>
  </si>
  <si>
    <t>7.</t>
  </si>
  <si>
    <t xml:space="preserve">Demontáž exist. reproduktorov </t>
  </si>
  <si>
    <t>8.</t>
  </si>
  <si>
    <t>Spätná montáž pôvodných reproduktorov</t>
  </si>
  <si>
    <t>9.</t>
  </si>
  <si>
    <t xml:space="preserve">Vonkajší reproduktor 100V/ 50W, min IP55 (napr. DAB EVO 6T) </t>
  </si>
  <si>
    <t>Objekt SO 01 - ELI</t>
  </si>
  <si>
    <t>P - 30003</t>
  </si>
  <si>
    <t>Montáž  ELI - viď. samost. príloha</t>
  </si>
  <si>
    <t>P - 30003_1</t>
  </si>
  <si>
    <t>Materiál  ELI - viď. samost. príloha</t>
  </si>
  <si>
    <t>P - 30004</t>
  </si>
  <si>
    <t>Dodávka svietidiel - viď. samost. príloha</t>
  </si>
  <si>
    <t>Objekt SO 01 - Bleskozvod (LPS)</t>
  </si>
  <si>
    <t>BLZ101</t>
  </si>
  <si>
    <t xml:space="preserve">Stojan 4-ramenný </t>
  </si>
  <si>
    <t>BLZ102</t>
  </si>
  <si>
    <t>Príslušenstvo ku stojanu</t>
  </si>
  <si>
    <t>BLZ103</t>
  </si>
  <si>
    <t>Podložka pod betónový podstavec</t>
  </si>
  <si>
    <t>BLZ104</t>
  </si>
  <si>
    <t>Betónový podstavec 17kg</t>
  </si>
  <si>
    <t>BLZ105</t>
  </si>
  <si>
    <t>Podporná trubka 7,5m</t>
  </si>
  <si>
    <t>BLZ106</t>
  </si>
  <si>
    <t>Sada pre HVI vnút.</t>
  </si>
  <si>
    <t>BLZ107</t>
  </si>
  <si>
    <t>Vodič HVIpower (22,5+22,5+18,5+16m)</t>
  </si>
  <si>
    <t>BLZ108</t>
  </si>
  <si>
    <t>Držiak vedenia na stenu</t>
  </si>
  <si>
    <t>BLZ109</t>
  </si>
  <si>
    <t>Držiak vedenia na strechu</t>
  </si>
  <si>
    <t>BLZ110</t>
  </si>
  <si>
    <t>Chodniková krabica liatina</t>
  </si>
  <si>
    <t>BLZ111</t>
  </si>
  <si>
    <t>štítok</t>
  </si>
  <si>
    <t>BLZ112</t>
  </si>
  <si>
    <t>číslo do štítku</t>
  </si>
  <si>
    <t>BLZ113</t>
  </si>
  <si>
    <t>Držiak vedenia na stenu PV 01 h</t>
  </si>
  <si>
    <t>BLZ114</t>
  </si>
  <si>
    <t>Držiak vedenia na strechu PV 21 betónová</t>
  </si>
  <si>
    <t>BLZ115</t>
  </si>
  <si>
    <t xml:space="preserve">AlMgSi drôt Ř8 (1 kg) </t>
  </si>
  <si>
    <t>BLZ116</t>
  </si>
  <si>
    <t>Univerzálna svorka SUB</t>
  </si>
  <si>
    <t>BLZ117</t>
  </si>
  <si>
    <t>Pripájacia svorka SP2 (nerez)</t>
  </si>
  <si>
    <t>BLZ118</t>
  </si>
  <si>
    <t>Zemniaca tyč ZT SDv Ř 25, 1,5 m - plná</t>
  </si>
  <si>
    <t>BLZ119</t>
  </si>
  <si>
    <t>Zemniaca tyč ZT PDv Ř 25, 1,5 m – plná</t>
  </si>
  <si>
    <t>BLZ120</t>
  </si>
  <si>
    <t>Svorka k uzemňovacej tyči SJ 01</t>
  </si>
  <si>
    <t>BLZ121</t>
  </si>
  <si>
    <t>Svorka spájacia SS b.p. 2 skr.</t>
  </si>
  <si>
    <t>BLZ122</t>
  </si>
  <si>
    <t xml:space="preserve">Petrolátová páska ANTICOR Plast 701 - 40 </t>
  </si>
  <si>
    <t>BLZ123</t>
  </si>
  <si>
    <t>Pozinkovaný drôt D 10</t>
  </si>
  <si>
    <t>BLZ124</t>
  </si>
  <si>
    <t>Demontáž a likvidácia existujúceho bleskozvodu</t>
  </si>
  <si>
    <t>BLZ125</t>
  </si>
  <si>
    <t>Montáž HVI bleskozvodu podľa PD</t>
  </si>
  <si>
    <t>BLZ126</t>
  </si>
  <si>
    <t>Montáž uzemnenia podľa PD</t>
  </si>
  <si>
    <t>BLZ127</t>
  </si>
  <si>
    <t>Revízia bleskozvodu a uzemnenia</t>
  </si>
  <si>
    <t>Objekt SO 01 - Fotovoltika (FVZ)</t>
  </si>
  <si>
    <t>FVZ1001</t>
  </si>
  <si>
    <t>Modul: FV panel – Canadian Solar CS6R-48TD-460 Wp</t>
  </si>
  <si>
    <t>FVZ1002</t>
  </si>
  <si>
    <t>Optimizer: Huawei  SUN2000-600W-P</t>
  </si>
  <si>
    <t>FVZ1003</t>
  </si>
  <si>
    <t>Hybridný striedač: Huawei SUN2000-10K-MAP0</t>
  </si>
  <si>
    <t>FVZ1006</t>
  </si>
  <si>
    <t>Rozvádzač RAC (1×3f 20A, 1×3f 16A, SPD, smartmeter): Dodávka a  montáž podľa PD</t>
  </si>
  <si>
    <t>FVZ1007</t>
  </si>
  <si>
    <t>Rozvádzač RDC (2× odpínač DC, 2×DC SPD-T2-600V): Dodávka a  montáž podľa PD</t>
  </si>
  <si>
    <t>FVZ1008</t>
  </si>
  <si>
    <t>Solárny kábel H1Z2Z2-K 1×6 mm2</t>
  </si>
  <si>
    <t>FVZ1009</t>
  </si>
  <si>
    <t>kábel CH-R UV – 6</t>
  </si>
  <si>
    <t>FVZ1010</t>
  </si>
  <si>
    <t>kábel N2XH-J 5×4 (B2ca-s1,d1,a1)</t>
  </si>
  <si>
    <t>FVZ1011</t>
  </si>
  <si>
    <t>kábel N2XH-J 5×2,5 (B2ca-s1,d1,a1)</t>
  </si>
  <si>
    <t>FVZ1012</t>
  </si>
  <si>
    <t>kábel H07V-K 16</t>
  </si>
  <si>
    <t>FVZ1013</t>
  </si>
  <si>
    <t>chránička UV-odolná D20</t>
  </si>
  <si>
    <t>FVZ1014</t>
  </si>
  <si>
    <t>perfórovacie podložky pod panely</t>
  </si>
  <si>
    <t>FVZ1015</t>
  </si>
  <si>
    <t>MARS žľab NKZI 50×125×0,7 S</t>
  </si>
  <si>
    <t>FVZ1016</t>
  </si>
  <si>
    <t xml:space="preserve">Spojky MC4, koncovky, svorky, pomocné prvky - podľa PD </t>
  </si>
  <si>
    <t>FVZ1017</t>
  </si>
  <si>
    <t>Nosná konštrukcia na rovnú strechu pre 4×6ks (4×10m) FV panelov-orientácia juh-podľa PD</t>
  </si>
  <si>
    <t>FVZ1018</t>
  </si>
  <si>
    <t>Stabilizačná konštrukcia – zaťaženie bet. blokmi – podľa statika (cca 2,5t)</t>
  </si>
  <si>
    <t>FVZ1019</t>
  </si>
  <si>
    <t>pomocný nevyšpecifikovaný materiál (tesnenia, prechodky, hmoždinky…)</t>
  </si>
  <si>
    <t>FVZ1020</t>
  </si>
  <si>
    <t>Revízia</t>
  </si>
  <si>
    <t>FVZ1021</t>
  </si>
  <si>
    <t>Montáž FVZ</t>
  </si>
  <si>
    <t>Objekt SO 01 - VZT</t>
  </si>
  <si>
    <t xml:space="preserve">   M-24 MONTÁŽ VZDUCHOTECHNICKÝCH ZARIADENÍ</t>
  </si>
  <si>
    <t>924</t>
  </si>
  <si>
    <t>M-24 MONTÁŽ VZDUCHOTECHNICKÝCH ZARIADENÍ</t>
  </si>
  <si>
    <t>P - 1002_1009</t>
  </si>
  <si>
    <t>VZT - viď. samost. príloha</t>
  </si>
  <si>
    <t xml:space="preserve">           Sadzby DPH</t>
  </si>
  <si>
    <t xml:space="preserve">   A   </t>
  </si>
  <si>
    <t xml:space="preserve">   B   </t>
  </si>
  <si>
    <t>Názov objektu</t>
  </si>
  <si>
    <t>VRN</t>
  </si>
  <si>
    <t>HZS</t>
  </si>
  <si>
    <t>Kompl.čin.</t>
  </si>
  <si>
    <t>Ostatné náklady stavby</t>
  </si>
  <si>
    <t>Cena</t>
  </si>
  <si>
    <t>SO 01 - ZATEPLENIE STREŠNEJ KONŠTRUKCIE</t>
  </si>
  <si>
    <t>SO 01 - EXTER. A INTER. OKNÁ,  DVERE  A STENY + STAVEBNÉ ÚPRAVY</t>
  </si>
  <si>
    <t>SO 01 - UVK</t>
  </si>
  <si>
    <t>SO 01 - SLP</t>
  </si>
  <si>
    <t>SO 01 - ELI</t>
  </si>
  <si>
    <t>SO 01 - Bleskozvod (LPS)</t>
  </si>
  <si>
    <t>SO 01 - Fotovoltika (FVZ)</t>
  </si>
  <si>
    <t>SO 01 - VZT</t>
  </si>
  <si>
    <t xml:space="preserve">           Celkom bez DPH</t>
  </si>
  <si>
    <t xml:space="preserve">           DPH 23% z </t>
  </si>
  <si>
    <t xml:space="preserve">           DPH 0% z </t>
  </si>
  <si>
    <t xml:space="preserve">          Celkom v EUR</t>
  </si>
  <si>
    <t>Krycí list stavby</t>
  </si>
  <si>
    <t xml:space="preserve">Komplet. činnosť </t>
  </si>
  <si>
    <t xml:space="preserve">MONT </t>
  </si>
  <si>
    <t>Zariadenie staveniska</t>
  </si>
  <si>
    <t>Mimoriadne sťaž.podmienky</t>
  </si>
  <si>
    <t>Územie so sťaž. podmienk.</t>
  </si>
  <si>
    <t>Horské oblasti</t>
  </si>
  <si>
    <t>Prevádzkové vplyvy</t>
  </si>
  <si>
    <t>Mimostavenisková doprava</t>
  </si>
  <si>
    <t>Stavba:   Dom smútku, Prešov</t>
  </si>
  <si>
    <t>Dátum:</t>
  </si>
  <si>
    <t>02_2025</t>
  </si>
  <si>
    <t>Profesia: VZDUCHOTECHNIKA</t>
  </si>
  <si>
    <t>Vypracoval:</t>
  </si>
  <si>
    <t>Ing. Pavol Kozák, PhD.</t>
  </si>
  <si>
    <t>Zč.</t>
  </si>
  <si>
    <t>Dod.</t>
  </si>
  <si>
    <t>Popis</t>
  </si>
  <si>
    <t>MJ</t>
  </si>
  <si>
    <t>Dodávka jednotková</t>
  </si>
  <si>
    <t>Montáž jednotková</t>
  </si>
  <si>
    <t>Dodávka celkom</t>
  </si>
  <si>
    <t>Montáž celkom</t>
  </si>
  <si>
    <t>Celková cena</t>
  </si>
  <si>
    <t>VZDUCHOTECHNIKA</t>
  </si>
  <si>
    <t>Zariadenie č. 1 - Vzduchotechnika obradnej miestnosti a foyer</t>
  </si>
  <si>
    <t>1.01</t>
  </si>
  <si>
    <t>Vzduchotechnická jednotka AmberAir 5-KR- MD50 R S, Vp/Vo=7300/7300 m3/h, pp/po=300/300Pa, Lavé prevedenie, ELI: 2x3,5kW/4,4A/3x400V. Plášt MD50, regulácia, zabudovaný Modbus + nástenný ovládač na 50m kábli. M=1636kg. Rotačný rekuperátor. Dvojokruhový priamy výparník Quk=54kW, chladivo R410A.</t>
  </si>
  <si>
    <t>1.02</t>
  </si>
  <si>
    <t>AOYG-90LRLA, Vonk. Jednotka Chladivo R410a,Qch/Qk=22,0/27,0 kW;3f/400V/50Hz</t>
  </si>
  <si>
    <t>1.02.1</t>
  </si>
  <si>
    <t>UTI-INV-DX komunikačný modul 0-10V</t>
  </si>
  <si>
    <t>1.03</t>
  </si>
  <si>
    <t xml:space="preserve">PTD-C 400/20500 SB/NMS-2/WHO+DCC 400-400/400 F textilná výustka </t>
  </si>
  <si>
    <t>1.04</t>
  </si>
  <si>
    <t>PTD-C 250/5200 FB/NMS-2/WHO textilná výustka</t>
  </si>
  <si>
    <t>1.05</t>
  </si>
  <si>
    <t>THP 1300x800, kulisový tlmič hluku l=1000 mm</t>
  </si>
  <si>
    <t>1.06</t>
  </si>
  <si>
    <t>RKR250-T</t>
  </si>
  <si>
    <t>1.07</t>
  </si>
  <si>
    <t>RKR400-T</t>
  </si>
  <si>
    <t>1.08</t>
  </si>
  <si>
    <t>NOVA-A-800x300-R1</t>
  </si>
  <si>
    <t>1.09</t>
  </si>
  <si>
    <t>Spiro potrubie</t>
  </si>
  <si>
    <t>250 - 50% tvarovky</t>
  </si>
  <si>
    <t>400 - 60% tvarovky</t>
  </si>
  <si>
    <t>1.10</t>
  </si>
  <si>
    <t xml:space="preserve">Štvorhranné potrubie do obvodu </t>
  </si>
  <si>
    <t>1890 - 20% tvarovky</t>
  </si>
  <si>
    <t>2630 - 40% tvarovky</t>
  </si>
  <si>
    <t>3500 - 50% tvarovky</t>
  </si>
  <si>
    <t>4460 - 100% tvarovky</t>
  </si>
  <si>
    <t>1.11</t>
  </si>
  <si>
    <t>neobsadená</t>
  </si>
  <si>
    <t>Pomocný, montážny, tesniaci a spojovací materiál</t>
  </si>
  <si>
    <t>1.12</t>
  </si>
  <si>
    <t>Závesy potrubí</t>
  </si>
  <si>
    <t>1.13</t>
  </si>
  <si>
    <t>Tepelná izolácia potrubia AC Armaflex samolep hr. Min. 15 mm samolep.ochr.fólia interiér - prívod</t>
  </si>
  <si>
    <t>1.14</t>
  </si>
  <si>
    <t>Tepelná izolácia potrubia AC Armaflex samolep hr. Min. 30 mm samolep.ochr.fólia exteriér - prívod/odvod, s ochranou proti Uvž</t>
  </si>
  <si>
    <t>1.15</t>
  </si>
  <si>
    <t>Cu potrubie 12/26 izolované</t>
  </si>
  <si>
    <t>1.16</t>
  </si>
  <si>
    <t>Komunikačný kábel</t>
  </si>
  <si>
    <t>1.17</t>
  </si>
  <si>
    <t>Tesnenia, tmely</t>
  </si>
  <si>
    <t>1.18</t>
  </si>
  <si>
    <t>Konštrukcia pod klima jednotky</t>
  </si>
  <si>
    <t>Zariadenie č. 2 - Vetranie hygienických priestorov</t>
  </si>
  <si>
    <t>2.01</t>
  </si>
  <si>
    <t>Ventilátor DVCI 190 E-P EC</t>
  </si>
  <si>
    <t>2.02</t>
  </si>
  <si>
    <t>VKS 190/225 spätná klapka</t>
  </si>
  <si>
    <t>2.03</t>
  </si>
  <si>
    <t>REV-3POL servisný vypínač</t>
  </si>
  <si>
    <t>2.04</t>
  </si>
  <si>
    <t>PRO 225 - 250x250/300</t>
  </si>
  <si>
    <t>2.05</t>
  </si>
  <si>
    <t>RR250x250 , 1000mm, 1xPP, 1xVP</t>
  </si>
  <si>
    <t>2.06</t>
  </si>
  <si>
    <t>NOVA-A-1-400x200-R1</t>
  </si>
  <si>
    <t>2.07</t>
  </si>
  <si>
    <t>2.08</t>
  </si>
  <si>
    <t>Závesy potrubí a ventilátora</t>
  </si>
  <si>
    <t>2.09</t>
  </si>
  <si>
    <t>Tepelná izolácia potrubia AC Armaflex samolep hr. Min. 30 mm samolep.ochr.fólia exteriér - odvod, s ochranou proti Uvž</t>
  </si>
  <si>
    <t>2.10</t>
  </si>
  <si>
    <t>2.11</t>
  </si>
  <si>
    <t>Zaregulovanie systému</t>
  </si>
  <si>
    <t>hod.</t>
  </si>
  <si>
    <t>Demontáž existujúcej VZT</t>
  </si>
  <si>
    <t>Oprava odvodného potrubia z WC pre verejnosť</t>
  </si>
  <si>
    <t>Spustenie servisnými technikmi</t>
  </si>
  <si>
    <t>Pomocné konštrukcie, lešenie</t>
  </si>
  <si>
    <t>Komplexné skúšky, spustenie systému</t>
  </si>
  <si>
    <t>Zaškolenie obsluhy</t>
  </si>
  <si>
    <t>Dodávka celkom EUR</t>
  </si>
  <si>
    <t xml:space="preserve">Dopravné náklady </t>
  </si>
  <si>
    <t>Montáž celkom EUR</t>
  </si>
  <si>
    <t>Celkom Dodávka a Montáž EUR bez DPH</t>
  </si>
  <si>
    <t>Výkaz výmer</t>
  </si>
  <si>
    <t>Profesia:  Vykurovanie</t>
  </si>
  <si>
    <t>Projektant: Ing. Pavol Kozák, PhD.</t>
  </si>
  <si>
    <t>č.</t>
  </si>
  <si>
    <t>Názov</t>
  </si>
  <si>
    <t>Jednotka</t>
  </si>
  <si>
    <t>cena za j.n.</t>
  </si>
  <si>
    <t>cena celkom</t>
  </si>
  <si>
    <t>mont.jednot.</t>
  </si>
  <si>
    <t>mont.  celkom</t>
  </si>
  <si>
    <t>dod. a montaz celkom</t>
  </si>
  <si>
    <t>Zdroj tepla - tepelné čerpadlo</t>
  </si>
  <si>
    <t>1</t>
  </si>
  <si>
    <t>WOYK-150LJL, Vonk. jed.tepelného čerpadla; super high power; 15,0 kW; 3f/400V/50Hz; R410a</t>
  </si>
  <si>
    <t>WSYK-170DJ9, Vnút. Jednotka hydrobox; super high power; el. špirála 9 kW; 400 V</t>
  </si>
  <si>
    <t>UTW-KCMXE, Kaskádová súprava Master (vrátane LPD clip)</t>
  </si>
  <si>
    <t>4</t>
  </si>
  <si>
    <t>UTW-KCSXE, Kaskádová súprava Slave (vrátane LPD clip)</t>
  </si>
  <si>
    <t>5</t>
  </si>
  <si>
    <t>Nadradená MaR</t>
  </si>
  <si>
    <t>Ohrevný elektrická článok do zásobníka TJ 6/4", tepelný výkon 6kW (3x400V)</t>
  </si>
  <si>
    <t>7</t>
  </si>
  <si>
    <t>OKC NTR 500 HP</t>
  </si>
  <si>
    <t>8</t>
  </si>
  <si>
    <t>NAD 300</t>
  </si>
  <si>
    <t>Príslušenstvo strojovne</t>
  </si>
  <si>
    <t>Contraflex 25l/3bar;3/4"(čer.)</t>
  </si>
  <si>
    <t>10</t>
  </si>
  <si>
    <t>Flexcontrol Rp3/4xG3/4F</t>
  </si>
  <si>
    <t>11</t>
  </si>
  <si>
    <t>Prescor 1⁄2" x 3⁄4"; 3,0 bar (do 50 kW)</t>
  </si>
  <si>
    <t>12</t>
  </si>
  <si>
    <t>Flamcovent Clean Smart 2" - aktívny odlučovač vzduchu a kalov s magnetom, závitový</t>
  </si>
  <si>
    <t>13</t>
  </si>
  <si>
    <t>Meiflow L MC DN50; MAGNA3 32–100</t>
  </si>
  <si>
    <t>14</t>
  </si>
  <si>
    <t>GK25</t>
  </si>
  <si>
    <t>15</t>
  </si>
  <si>
    <t>GK32</t>
  </si>
  <si>
    <t>16</t>
  </si>
  <si>
    <t>GK40</t>
  </si>
  <si>
    <t>17</t>
  </si>
  <si>
    <t>GK50</t>
  </si>
  <si>
    <t>18</t>
  </si>
  <si>
    <t>SK40</t>
  </si>
  <si>
    <t>19</t>
  </si>
  <si>
    <t>AOV10 flexvent</t>
  </si>
  <si>
    <t>20</t>
  </si>
  <si>
    <t>VK15</t>
  </si>
  <si>
    <t>21</t>
  </si>
  <si>
    <t>Termomanometer 120/4bar, 1/2"</t>
  </si>
  <si>
    <t>Vykurovacie telesá</t>
  </si>
  <si>
    <t>22</t>
  </si>
  <si>
    <t>KORAD 22K  600/600 (bez povrchovej úpravy)</t>
  </si>
  <si>
    <t>23</t>
  </si>
  <si>
    <t>KORAD 22K  600/1800 (bez povrchovej úpravy)</t>
  </si>
  <si>
    <t>24</t>
  </si>
  <si>
    <t>KORAD 33K  600/600 (bez povrchovej úpravy)</t>
  </si>
  <si>
    <t>25</t>
  </si>
  <si>
    <t>KORAD 33K  900/600 (bez povrchovej úpravy)</t>
  </si>
  <si>
    <t>26</t>
  </si>
  <si>
    <t>KORAD 33K  900/700 (bez povrchovej úpravy)</t>
  </si>
  <si>
    <t>27</t>
  </si>
  <si>
    <t>KORAD 33K  900/800 (bez povrchovej úpravy)</t>
  </si>
  <si>
    <t>28</t>
  </si>
  <si>
    <t>KORAD 33K  900/900 (bez povrchovej úpravy)</t>
  </si>
  <si>
    <t>29</t>
  </si>
  <si>
    <t>KORAD 33K  900/1000 (bez povrchovej úpravy)</t>
  </si>
  <si>
    <t>30</t>
  </si>
  <si>
    <t>KORAD 33K  900/1400 (bez povrchovej úpravy)</t>
  </si>
  <si>
    <t>31</t>
  </si>
  <si>
    <t>HERZ TS-98-V  priamy DN 10</t>
  </si>
  <si>
    <t>32</t>
  </si>
  <si>
    <t>HERZ TS-98-V  priamy DN 15</t>
  </si>
  <si>
    <t>33</t>
  </si>
  <si>
    <t>RL-5 priamy  DN 10</t>
  </si>
  <si>
    <t>34</t>
  </si>
  <si>
    <t>RL-5 priamy  DN 15</t>
  </si>
  <si>
    <t>35</t>
  </si>
  <si>
    <t>Termostatická hlavica Herz Design</t>
  </si>
  <si>
    <t>36</t>
  </si>
  <si>
    <t>Zverná spojka pre oceľové a medené rúrky (G 1/2" A) 12x1,0</t>
  </si>
  <si>
    <t>Potrubie</t>
  </si>
  <si>
    <t>37</t>
  </si>
  <si>
    <t>Potrubie uhlíková oceľ vrátane tvaroviek</t>
  </si>
  <si>
    <t xml:space="preserve"> 10x1,0 (alt. 15x1,2)</t>
  </si>
  <si>
    <t xml:space="preserve"> 12x1,0 (alt. 15x1,2)</t>
  </si>
  <si>
    <t>15x1,2</t>
  </si>
  <si>
    <t xml:space="preserve"> 18x1,2</t>
  </si>
  <si>
    <t xml:space="preserve"> 22x1,5</t>
  </si>
  <si>
    <t xml:space="preserve"> 28x1,5</t>
  </si>
  <si>
    <t xml:space="preserve"> 35x1,5</t>
  </si>
  <si>
    <t xml:space="preserve"> 54x1,5</t>
  </si>
  <si>
    <t>Izolácie</t>
  </si>
  <si>
    <t>39</t>
  </si>
  <si>
    <t>Tubolit DG hr. 25 mm; d = 15 mm</t>
  </si>
  <si>
    <t>40</t>
  </si>
  <si>
    <t>Tubolit DG hr. 25 mm; d = 18 mm</t>
  </si>
  <si>
    <t>41</t>
  </si>
  <si>
    <t>Tubolit DG hr. 30 mm; d = 22 mm</t>
  </si>
  <si>
    <t>42</t>
  </si>
  <si>
    <t>Tubolit DG hr. 30 mm; d = 28 mm</t>
  </si>
  <si>
    <t>43</t>
  </si>
  <si>
    <t>Tubolit DG hr. 30 mm; d = 35 mm</t>
  </si>
  <si>
    <t>44</t>
  </si>
  <si>
    <t>Tubolit DG hr. 30 mm; d = 54 mm</t>
  </si>
  <si>
    <t>Ostatné</t>
  </si>
  <si>
    <t>45</t>
  </si>
  <si>
    <t>Doplnkový, tesniaci,spojovací materiál</t>
  </si>
  <si>
    <t>46</t>
  </si>
  <si>
    <t>Ostatné fitingy a armatúry</t>
  </si>
  <si>
    <t>47</t>
  </si>
  <si>
    <t>48</t>
  </si>
  <si>
    <t>Napojenie rozvodu TPV na OKC NTR 500 HP</t>
  </si>
  <si>
    <t>49</t>
  </si>
  <si>
    <t>Cu potrubie 10/16 izolované vrátane komunikačného kábla</t>
  </si>
  <si>
    <t>50</t>
  </si>
  <si>
    <t>Demontáž viditeľných potrubí - existujúcich bojlerov</t>
  </si>
  <si>
    <t>51</t>
  </si>
  <si>
    <t>chladivo R410A</t>
  </si>
  <si>
    <t>52</t>
  </si>
  <si>
    <t>Komplexné skúšky</t>
  </si>
  <si>
    <t>53</t>
  </si>
  <si>
    <t>Dodávka</t>
  </si>
  <si>
    <t>Dopravné náklady 3,5 %</t>
  </si>
  <si>
    <t>Spolu Dodávka a Montáž bez DPH</t>
  </si>
  <si>
    <t>V Košiciach, 02/2025</t>
  </si>
  <si>
    <t>projektant</t>
  </si>
  <si>
    <t>STAVBA:          Dom smútku Prešov</t>
  </si>
  <si>
    <t>OBJEKT:          SO 01</t>
  </si>
  <si>
    <t>ČASŤ:              Elektroinštalácia</t>
  </si>
  <si>
    <t>MATERIÁL</t>
  </si>
  <si>
    <t>PC</t>
  </si>
  <si>
    <t>ZAS</t>
  </si>
  <si>
    <t>NAZ</t>
  </si>
  <si>
    <t>POC</t>
  </si>
  <si>
    <t>JEDN. CENA</t>
  </si>
  <si>
    <t>CENA</t>
  </si>
  <si>
    <t>Vodic FeZn ø 8mm</t>
  </si>
  <si>
    <t>Podpera vedenia PV 21</t>
  </si>
  <si>
    <t>Podložka plastová s lepiacim pásikom pod podperu vedenia PV 21</t>
  </si>
  <si>
    <t>Svorka spojovacia SS</t>
  </si>
  <si>
    <t>921AN</t>
  </si>
  <si>
    <t>Bernard svorka ZSA16</t>
  </si>
  <si>
    <t>Pasik Cu</t>
  </si>
  <si>
    <t>Svorka ZS4 na potrubie TÚV</t>
  </si>
  <si>
    <t>34561</t>
  </si>
  <si>
    <t>Svorkovnica ekvipotencionálna z PP šedá EPS 3 XX, 104x40x60 mm</t>
  </si>
  <si>
    <t>Svorkovnica ekvipotencionálna z PP biela EPS 2 XX, 126x50x60 mm</t>
  </si>
  <si>
    <t>34541</t>
  </si>
  <si>
    <t>Krabica KO100E pre EPS3</t>
  </si>
  <si>
    <t>Krabica KO125E pre EPS2</t>
  </si>
  <si>
    <t>Kábel CXKE-R-O 2x1,5 - vyhotovenie B2ca – s1,d1,a1</t>
  </si>
  <si>
    <t>Kábel CXKE-R-O 2x2,5 - vyhotovenie B2ca – s1,d1,a1</t>
  </si>
  <si>
    <t>Kábel CXKE-R-O 3x1,5 - vyhotovenie B2ca – s1,d1,a1</t>
  </si>
  <si>
    <t>Kábel CXKE-R-O 4x1,5 - vyhotovenie B2ca – s1,d1,a1</t>
  </si>
  <si>
    <t>Kábel CXKE-R-J 3x1,5 - vyhotovenie B2ca – s1,d1,a1</t>
  </si>
  <si>
    <t>Kábel CXKE-R-J 3x2,5 - vyhotovenie B2ca – s1,d1,a1</t>
  </si>
  <si>
    <t>Kábel CXKE-R-J 5x1,5 - vyhotovenie B2ca – s1,d1,a1</t>
  </si>
  <si>
    <t>Kábel CXKE-R-J 5x2,5 - vyhotovenie B2ca – s1,d1,a1</t>
  </si>
  <si>
    <t>Kábel CXKE-R-J 5x4 - vyhotovenie B2ca – s1,d1,a1</t>
  </si>
  <si>
    <t>34161</t>
  </si>
  <si>
    <t>Kábel CXKE-R-J 5x10 - vyhotovenie B2ca – s1,d1,a1</t>
  </si>
  <si>
    <t>Kábel CXKE-R-J 5x16 - vyhotovenie B2ca – s1,d1,a1</t>
  </si>
  <si>
    <t>Kábel CHKE-V-O 2x1,5 P60 - vyhotovenie B2ca – s1,d1,a1</t>
  </si>
  <si>
    <t>Kábel CXKE-R 4 ž/z - vyhotovenie B2ca – s1,d1,a1</t>
  </si>
  <si>
    <t>Kábel CXKE-R 6 ž/z - vyhotovenie B2ca – s1,d1,a1</t>
  </si>
  <si>
    <t>Kábel CXKE-R 25 ž/z - vyhotovenie B2ca – s1,d1,a1</t>
  </si>
  <si>
    <t>34111</t>
  </si>
  <si>
    <t>Kabel AYKY-J 3x150/5+70</t>
  </si>
  <si>
    <t>34581</t>
  </si>
  <si>
    <t xml:space="preserve">Kábelová koncovka RAYCHEM EPKT 0015 pre kábel 4-35                                                                                   </t>
  </si>
  <si>
    <t>Kábelová koncovka RAYCHEM EPKT 0063-L12 pre kábel 150-400</t>
  </si>
  <si>
    <t>Skupinový držiak kábllov SD 2 požiarne odolný normovaný</t>
  </si>
  <si>
    <t>Prichytka držiaka jednostran. pož. odolná normov. pre kábel ø 4 typ 6706</t>
  </si>
  <si>
    <t>Kábelový žľab dierovaný MARS NKZI do 50/125/0,7 s integr. spojkou</t>
  </si>
  <si>
    <t xml:space="preserve">Oblúk 90° NKO do 90x50x125, zinok                                                                                        </t>
  </si>
  <si>
    <t>Podpera na stenu NPS do 125</t>
  </si>
  <si>
    <t>Kotva KPO 6x50</t>
  </si>
  <si>
    <t xml:space="preserve">Príchytka SONAP pre kábel do 76-82                                                                                             </t>
  </si>
  <si>
    <t>Tlačidlo zapustené CENTRAL-STOP 230V, 2A - požiar</t>
  </si>
  <si>
    <t xml:space="preserve">Spínač tlačidlový IP20                                                        </t>
  </si>
  <si>
    <t xml:space="preserve">Spínač jednopolovy IP20                                                        </t>
  </si>
  <si>
    <t xml:space="preserve">Spínač sériový IP20                                                        </t>
  </si>
  <si>
    <t xml:space="preserve">Spínač striedavý IP20                                                        </t>
  </si>
  <si>
    <t xml:space="preserve">Spínač krížový IP20                                                        </t>
  </si>
  <si>
    <t>Spínač rad.1 jednopólový nástenný IP44</t>
  </si>
  <si>
    <t>Zásuvka 1-nás., IP20</t>
  </si>
  <si>
    <t>Zásuvka 1-nás. nástenná IP44</t>
  </si>
  <si>
    <t>Zásuvková skriňa 400V/1x16A, 230V/2x16A s ističmi</t>
  </si>
  <si>
    <t>Dvojrámček</t>
  </si>
  <si>
    <t>Trojrámček</t>
  </si>
  <si>
    <t>Rúrka el-inšt plastová tuhá do 20 + príslušenstvo</t>
  </si>
  <si>
    <t>Rúrka el-inšt plastová do 25</t>
  </si>
  <si>
    <t>Rúrka el-inšt plastová ohybná ÚV-stabilná 32/24 - strecha</t>
  </si>
  <si>
    <t xml:space="preserve">Škatuľa KR rozvodná uzatv. IP66 : 6455-11, 4x vstup P16 (5x4/4mm2)                                            </t>
  </si>
  <si>
    <t xml:space="preserve">Škatuľa KP prístrojová 1-nás : KP 67x67 (71x71x42) do súvislej rady                                                                     </t>
  </si>
  <si>
    <t xml:space="preserve">Škatuľa KR rozvodná : KR 97/5 (D103x50) kompletná                                                                       </t>
  </si>
  <si>
    <t>Prep. ochrana T1+T2 12,5kA, 4pol. v plast. krabici IP55 - strecha</t>
  </si>
  <si>
    <t>3483M</t>
  </si>
  <si>
    <t>Sv. LED liniové prisadené 33W, IP20</t>
  </si>
  <si>
    <t>Sv. LED liniové prisadené 33W, IP54</t>
  </si>
  <si>
    <t>Sv. LED prisadené 10W, IP20 s PIR snímačom</t>
  </si>
  <si>
    <t>Sv. LED prisadené 15W, IP20</t>
  </si>
  <si>
    <t>Sv. LED zapustené interiérové 8W, IP20, 3000K</t>
  </si>
  <si>
    <t>Sv. LED zapustené interiérové 15W, IP20, 3000K</t>
  </si>
  <si>
    <t>Sv. LED zapustené interiérové 24W, IP20, 3000K</t>
  </si>
  <si>
    <t>Sv. LED zapustené interiérové 30W, IP20, 3000K</t>
  </si>
  <si>
    <t>Reflektor vonkajší 20W, IP54 so stojanom na strechu</t>
  </si>
  <si>
    <t>Svietidlo LED núdzové únikové 2W s piktogramom</t>
  </si>
  <si>
    <t xml:space="preserve">3482M </t>
  </si>
  <si>
    <t>Recyklačný poplatok svietidla</t>
  </si>
  <si>
    <t>382318T</t>
  </si>
  <si>
    <t>Spevňujúci protipožiarny tmel</t>
  </si>
  <si>
    <t xml:space="preserve">Výtlačná pištoľ </t>
  </si>
  <si>
    <t>Zmiešavač</t>
  </si>
  <si>
    <t>Rozvádzač skriňový RE vč. výzbroje - viď v.č.8</t>
  </si>
  <si>
    <t>Rozvádzač skriňový HR vč. výzbroje - viď v.č.9</t>
  </si>
  <si>
    <t>Rozvádzač skriňový RK vč. výzbroje - viď v.č.11</t>
  </si>
  <si>
    <t>Rozvodnica R1 vč. výzbroje - v.č.10</t>
  </si>
  <si>
    <t>Rozvodnica RVZT vč. výzbroje - v.č.12</t>
  </si>
  <si>
    <t>Rozvodnica oceľopolech. nástenná pre 24 zdrojove interierových svietidiel</t>
  </si>
  <si>
    <t>Stratné z metr. materiálu</t>
  </si>
  <si>
    <t>%</t>
  </si>
  <si>
    <t>Podružný materiál</t>
  </si>
  <si>
    <t>Celkom</t>
  </si>
  <si>
    <t>MONTÁŽ</t>
  </si>
  <si>
    <t>210010011S</t>
  </si>
  <si>
    <t>Trubka ohybna PVC p.o. do 0 25mm</t>
  </si>
  <si>
    <t>210010025S</t>
  </si>
  <si>
    <t xml:space="preserve">Rúrka ohybná uložená pevne 20mm                                                                                  </t>
  </si>
  <si>
    <t>Krabica KP 68 bez zap.</t>
  </si>
  <si>
    <t>Krabica KR 97 vr. zap.</t>
  </si>
  <si>
    <t>Krabicova rozvodka 6455-11do 4mm2</t>
  </si>
  <si>
    <t>210011301S</t>
  </si>
  <si>
    <t>Osadenie hmoždinky do tehlového muriva</t>
  </si>
  <si>
    <t>210020001S</t>
  </si>
  <si>
    <t>Hák pre uloženie kábla - CLIP</t>
  </si>
  <si>
    <t>210020308S</t>
  </si>
  <si>
    <t xml:space="preserve">Žľab MARS 125x50mm vč. prísluš. bez veka vč. podpery                                                                                   </t>
  </si>
  <si>
    <t>210021019S</t>
  </si>
  <si>
    <t>Zhotovenie kruhových otvorov v SDK</t>
  </si>
  <si>
    <t>Ukonč. vodičov v rozv. vč. zapoj. a vodič. koncovky do 2,5</t>
  </si>
  <si>
    <t>210100002S</t>
  </si>
  <si>
    <t>Ukonč. vodičov v rozv. vč. zapoj. a vodič. koncovky do 6</t>
  </si>
  <si>
    <t>210100003S</t>
  </si>
  <si>
    <t>Ukonč. vodičov v rozv. vč. zapoj. a vodič. koncovky do 16</t>
  </si>
  <si>
    <t>210100010S</t>
  </si>
  <si>
    <t>Ukonč. vodičov v rozv. vč. zapoj. a vodič. koncovky do 150</t>
  </si>
  <si>
    <t>210100012S</t>
  </si>
  <si>
    <t>Ukonč. vodičov v rozv. vč. zapoj. a vodič. koncovky do 240</t>
  </si>
  <si>
    <t>210110021S</t>
  </si>
  <si>
    <t>Spinac 1 polovy IP44</t>
  </si>
  <si>
    <t>210110041S</t>
  </si>
  <si>
    <t>Spinac pod omietku 1 polovy</t>
  </si>
  <si>
    <t>210110043S</t>
  </si>
  <si>
    <t>Spinac pod omietku sériový, striedavý</t>
  </si>
  <si>
    <t>210110046S</t>
  </si>
  <si>
    <t>Spinac pod omietku krizovy</t>
  </si>
  <si>
    <t>210110051S</t>
  </si>
  <si>
    <t>Tlačítko - radenie 1/0</t>
  </si>
  <si>
    <t>210111012S</t>
  </si>
  <si>
    <t>Zasuvka polozap. 10/16A, 250V</t>
  </si>
  <si>
    <t>210111021S</t>
  </si>
  <si>
    <t>Zasuvka 10/16A, 250V, IP44 p.u.</t>
  </si>
  <si>
    <t>210111103S</t>
  </si>
  <si>
    <t>Zasuvková skriňa</t>
  </si>
  <si>
    <t>210120423S</t>
  </si>
  <si>
    <t>Zvodič prepätia B+C - 3+1 pol v plast. krabici IP55 na streche</t>
  </si>
  <si>
    <t>210120415S</t>
  </si>
  <si>
    <t>Napájací zdroj DALI pre interiérové svietidá do rozvodnice</t>
  </si>
  <si>
    <t>210140482S</t>
  </si>
  <si>
    <t>Montaz jednotlacidla CENTRAL-STOP v skrinke</t>
  </si>
  <si>
    <t>210193075S</t>
  </si>
  <si>
    <t>Montaz zapustenej rozvodnice do 96 modulov</t>
  </si>
  <si>
    <t>210193253S</t>
  </si>
  <si>
    <t>Montaz nástennej rozvodnice cca 1550x510x200mm, IP55</t>
  </si>
  <si>
    <t xml:space="preserve">Skriňový rozvádzač do 200kg </t>
  </si>
  <si>
    <t>Svetlomet LED do 30W na strechu</t>
  </si>
  <si>
    <t>210201943S</t>
  </si>
  <si>
    <t>Sv. prisadené do 5,0kg</t>
  </si>
  <si>
    <t>210201500S</t>
  </si>
  <si>
    <t>Sv. nudzove 2W núdzový režím, IP20</t>
  </si>
  <si>
    <t>Sv. závesné do 5kg</t>
  </si>
  <si>
    <t>210201952S</t>
  </si>
  <si>
    <t>Sv. zapustené do 2kg</t>
  </si>
  <si>
    <t>210220001S</t>
  </si>
  <si>
    <t>Vodic FeZn 8-10 na povrchu</t>
  </si>
  <si>
    <t>210220030S</t>
  </si>
  <si>
    <t>Svorka ekvipotencialna EPS3 (KO100)</t>
  </si>
  <si>
    <t>210220031S</t>
  </si>
  <si>
    <t>Svorka ekvipotencialna EPS2 (KO125)</t>
  </si>
  <si>
    <t>210220101S</t>
  </si>
  <si>
    <t>Podpera vedenia PV21</t>
  </si>
  <si>
    <t>210220243S</t>
  </si>
  <si>
    <t>210220300S</t>
  </si>
  <si>
    <t>Ochranné pospájanie v práčovniach, kúpeľniach N2XH-R 4-25 p.o.</t>
  </si>
  <si>
    <t>210220040S</t>
  </si>
  <si>
    <t>Svorka na potrubie - Barnard s pasikom, ZS4</t>
  </si>
  <si>
    <t>210881069S</t>
  </si>
  <si>
    <t>Kábel bezhalogénový N2XH-R do 2x2,5 p.o.</t>
  </si>
  <si>
    <t>210881075S</t>
  </si>
  <si>
    <t>Kábel bezhalogénový N2XH-R 3x1,5 p.o.</t>
  </si>
  <si>
    <t>210881076S</t>
  </si>
  <si>
    <t>Kábel bezhalogénový N2XH-R 3x2,5 p.o.</t>
  </si>
  <si>
    <t>210881100S</t>
  </si>
  <si>
    <t>Kábel bezhalogénový N2XH-R 5x1,5 p.o.</t>
  </si>
  <si>
    <t>210881101S</t>
  </si>
  <si>
    <t>Kábel bezhalogénový N2XH-R 5x2,5 p.o.</t>
  </si>
  <si>
    <t>210881102S</t>
  </si>
  <si>
    <t>Kábel bezhalogénový N2XH-R 5x4 p.o.</t>
  </si>
  <si>
    <t>210881104S</t>
  </si>
  <si>
    <t>Kábel bezhalogénový N2XH-R 5x10 p.o.</t>
  </si>
  <si>
    <t>210881105S</t>
  </si>
  <si>
    <t>Kábel bezhalogénový N2XH-R 5x16 p.o.</t>
  </si>
  <si>
    <t>210881212S</t>
  </si>
  <si>
    <t>Kábel bezhalogénový CHKE-V 2x1,5 p.o.</t>
  </si>
  <si>
    <t>210902147S</t>
  </si>
  <si>
    <t>Kabel AYKY 3x150+70 p.u.</t>
  </si>
  <si>
    <t>Zatahovanie kabla do 0,75kg do chranicky</t>
  </si>
  <si>
    <t>Nika pre rozvodnicu R1</t>
  </si>
  <si>
    <t>Vyburanie otvoru do 6cm v tehlovom mure 15cm + začistenie</t>
  </si>
  <si>
    <t>Vyburanie otvoru do 6cm v tehlovom mure 30cm + začistenie</t>
  </si>
  <si>
    <t xml:space="preserve">Vybúranie betón. stropu prierezu do 0,03 m2 + začistenie  </t>
  </si>
  <si>
    <t xml:space="preserve">Vysek. kapies v murive z tehál do 0,10 m2 hĺ. do 15 cm + začistenie   </t>
  </si>
  <si>
    <t>Vysekanie rýh v murive z dutých tehál hl. do 3 cm š. 3 cm  + začistenie</t>
  </si>
  <si>
    <t>Demontáž jestvujúcej elektroinštalácie</t>
  </si>
  <si>
    <t>Zistenie skutkového stavu</t>
  </si>
  <si>
    <t>Presmerovanie jestvuj. NN prípojky do RE</t>
  </si>
  <si>
    <t>Nastavenie DALI systému</t>
  </si>
  <si>
    <t>Drobné elektroinštalačné práce</t>
  </si>
  <si>
    <t>Dokumentácia skutočného vyhotovenia</t>
  </si>
  <si>
    <t>Cenník VSD</t>
  </si>
  <si>
    <t>Odpojenie a opätovné pripojenie</t>
  </si>
  <si>
    <t>Náklady na dopravu</t>
  </si>
  <si>
    <t>Montáž prevádzkovej plomby</t>
  </si>
  <si>
    <t xml:space="preserve">Spracovanie východiskovej revízie                                                             </t>
  </si>
  <si>
    <t>PPV</t>
  </si>
  <si>
    <t>POZNÁMKA :</t>
  </si>
  <si>
    <t>Design interiérových svietidiel musí dodávateľ odsúhlasiť s vedúcim projektantom !!!</t>
  </si>
  <si>
    <t>Stavba : Dom smútku Prešov</t>
  </si>
  <si>
    <t>Objekt : Vstupný priestor, hlavná sála  3000K</t>
  </si>
  <si>
    <t>PRIESTOR</t>
  </si>
  <si>
    <t>POPIS</t>
  </si>
  <si>
    <t>JC bez DPH</t>
  </si>
  <si>
    <t>CC bez DPH</t>
  </si>
  <si>
    <t>Prechod, Hlavná Sála</t>
  </si>
  <si>
    <r>
      <t xml:space="preserve">Svietidlo podľa výberu architekta  - Zavesné svietidlo prstenec LED 109W (13680lm) min výstupný svetelný tok 5931lm, s priamym vyžarovaním difúzne, </t>
    </r>
    <r>
      <rPr>
        <b/>
        <sz val="10"/>
        <rFont val="Arial"/>
        <family val="2"/>
        <charset val="238"/>
      </rPr>
      <t>3000K,</t>
    </r>
    <r>
      <rPr>
        <sz val="10"/>
        <rFont val="Arial"/>
        <family val="2"/>
        <charset val="238"/>
      </rPr>
      <t xml:space="preserve"> Ra 90, MacAdam 2, L80 (B20) 80.000h, 230V 50Hz,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 xml:space="preserve">, IP40, s 5m závesom, rozmer d=1950 mm x 35 mm x 35 mm, 5,78 kg, biele </t>
    </r>
    <r>
      <rPr>
        <b/>
        <sz val="10"/>
        <rFont val="Arial"/>
        <family val="2"/>
        <charset val="238"/>
      </rPr>
      <t>(pri umiestnení napájacieho zdroja nad 6m do 9m od svietidla použiť 2,5m hrúbky kábla)</t>
    </r>
  </si>
  <si>
    <t>Napájač pre vzdialené umiestnenie 150W 24V DC, DALI/Push DIM dimmable</t>
  </si>
  <si>
    <t>Prechod</t>
  </si>
  <si>
    <r>
      <t xml:space="preserve">Svietidlo podľa výberu architekta  - Zápustne svietidlo LED 6W, 500mA, 474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MacAdam 2, široká optika 53°, L80B20 50.000h, 220-240V/50-60Hz,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>, IP65, rozmer d43x82 mm, montážny otvor Ø37 mm, 0,46 kg, hliník a UV odolný technopolymer, biele</t>
    </r>
  </si>
  <si>
    <t>Napájač pre vzdialené umiestnenie 500 mA 30/220-240V DALI PUSH DIMM 0,128 kg</t>
  </si>
  <si>
    <t>Hlavná Sála</t>
  </si>
  <si>
    <r>
      <t xml:space="preserve">Svietidlo podľa výberu architekta  - Zápustne svietidlo LED 18W, 550mA, 2540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MacAdam 2, široká optika 53°, L80B20 50.000h, 220-240V/50-60Hz,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>, IP65, rozmer d115x105 mm, montážny otvor Ø105 mm, 0,46 kg, hliník a UV odolný technopolymer, biele</t>
    </r>
  </si>
  <si>
    <t>Napájač pre vzdialené umiestnenie 550 mA 30/220-240V DALI PUSH DIMM 0,128 kg</t>
  </si>
  <si>
    <t>Chodby</t>
  </si>
  <si>
    <r>
      <t xml:space="preserve">Svietidlo podľa výberu architekta  - Zápustne svietidlo LED 15W, 1620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L80B20 50.000h, difúzne 90°, UGR19, 220-240V/50-60Hz,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>, IP44, rozmer d136x56,5 mm, , montážny otvor Ø120 mm,  0,45 kg, biele</t>
    </r>
  </si>
  <si>
    <t>SÚHRN PRVKOV SPOLU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</si>
</sst>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\ ###\ ##0.00"/>
    <numFmt numFmtId="165" formatCode="###\ ###\ ##0.0000"/>
    <numFmt numFmtId="166" formatCode="###\ ###\ ##0.000"/>
    <numFmt numFmtId="167" formatCode="#,##0.00\ _S_k"/>
  </numFmts>
  <fonts count="53">
    <font>
      <sz val="11"/>
      <color theme="1"/>
      <name val="Aptos Narrow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sz val="12"/>
      <color theme="1"/>
      <name val="Arial CE"/>
      <charset val="238"/>
    </font>
    <font>
      <b/>
      <sz val="12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ptos Narrow"/>
      <family val="2"/>
      <charset val="238"/>
      <scheme val="minor"/>
    </font>
    <font>
      <sz val="8"/>
      <color theme="1"/>
      <name val="Arial CE"/>
      <charset val="238"/>
    </font>
    <font>
      <b/>
      <sz val="8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u/>
      <sz val="11"/>
      <color theme="10"/>
      <name val="Arial CE"/>
      <charset val="238"/>
    </font>
    <font>
      <sz val="8"/>
      <color rgb="FFFFFFFF"/>
      <name val="Arial CE"/>
      <charset val="238"/>
    </font>
    <font>
      <b/>
      <sz val="9"/>
      <color theme="1"/>
      <name val="Arial CE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b/>
      <sz val="12"/>
      <color rgb="FF000000"/>
      <name val="Arial CE"/>
      <charset val="238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6"/>
      <name val="ArialCE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8.5"/>
      <name val="MS Sans Serif"/>
      <family val="2"/>
      <charset val="238"/>
    </font>
    <font>
      <b/>
      <sz val="8"/>
      <name val="MS Sans Serif"/>
      <family val="2"/>
      <charset val="238"/>
    </font>
    <font>
      <i/>
      <sz val="8"/>
      <name val="MS Sans Serif"/>
      <charset val="238"/>
    </font>
    <font>
      <b/>
      <sz val="8"/>
      <color rgb="FFFF0000"/>
      <name val="MS Sans Serif"/>
      <family val="2"/>
      <charset val="238"/>
    </font>
    <font>
      <sz val="8"/>
      <color rgb="FFFF000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4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color theme="0" tint="-0.34998626667073579"/>
      <name val="Calibri"/>
      <family val="2"/>
      <charset val="238"/>
    </font>
    <font>
      <b/>
      <sz val="8"/>
      <name val="Arial CE"/>
      <family val="2"/>
      <charset val="238"/>
    </font>
    <font>
      <b/>
      <sz val="11"/>
      <name val="Calibri"/>
      <family val="2"/>
      <charset val="238"/>
    </font>
    <font>
      <sz val="8"/>
      <name val="Arial CE"/>
      <family val="2"/>
      <charset val="238"/>
    </font>
    <font>
      <b/>
      <sz val="8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10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8"/>
      <name val="Arial CE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  <fill>
      <patternFill patternType="solid">
        <fgColor rgb="FFFFFB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5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808080"/>
      </bottom>
      <diagonal/>
    </border>
    <border>
      <left/>
      <right/>
      <top style="thin">
        <color rgb="FFFFFFFF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21" fillId="0" borderId="0" applyAlignment="0">
      <alignment vertical="top" wrapText="1"/>
      <protection locked="0"/>
    </xf>
  </cellStyleXfs>
  <cellXfs count="541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164" fontId="0" fillId="0" borderId="0" xfId="0" applyNumberFormat="1"/>
    <xf numFmtId="0" fontId="5" fillId="0" borderId="2" xfId="0" applyFont="1" applyBorder="1"/>
    <xf numFmtId="0" fontId="6" fillId="0" borderId="0" xfId="0" applyFont="1"/>
    <xf numFmtId="0" fontId="7" fillId="0" borderId="3" xfId="0" applyFont="1" applyBorder="1"/>
    <xf numFmtId="0" fontId="5" fillId="2" borderId="4" xfId="0" applyFont="1" applyFill="1" applyBorder="1" applyAlignment="1">
      <alignment horizontal="center"/>
    </xf>
    <xf numFmtId="164" fontId="7" fillId="0" borderId="2" xfId="0" applyNumberFormat="1" applyFont="1" applyBorder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164" fontId="5" fillId="0" borderId="2" xfId="0" applyNumberFormat="1" applyFont="1" applyBorder="1"/>
    <xf numFmtId="164" fontId="8" fillId="0" borderId="0" xfId="0" applyNumberFormat="1" applyFont="1"/>
    <xf numFmtId="0" fontId="5" fillId="0" borderId="0" xfId="0" applyFont="1"/>
    <xf numFmtId="165" fontId="6" fillId="0" borderId="0" xfId="0" applyNumberFormat="1" applyFont="1"/>
    <xf numFmtId="166" fontId="6" fillId="0" borderId="0" xfId="0" applyNumberFormat="1" applyFont="1"/>
    <xf numFmtId="166" fontId="0" fillId="0" borderId="0" xfId="0" applyNumberFormat="1"/>
    <xf numFmtId="0" fontId="5" fillId="3" borderId="1" xfId="0" applyFont="1" applyFill="1" applyBorder="1"/>
    <xf numFmtId="0" fontId="7" fillId="3" borderId="3" xfId="0" applyFont="1" applyFill="1" applyBorder="1"/>
    <xf numFmtId="0" fontId="4" fillId="3" borderId="3" xfId="0" applyFont="1" applyFill="1" applyBorder="1"/>
    <xf numFmtId="0" fontId="7" fillId="3" borderId="3" xfId="0" applyFont="1" applyFill="1" applyBorder="1" applyAlignment="1">
      <alignment vertical="center"/>
    </xf>
    <xf numFmtId="0" fontId="11" fillId="0" borderId="0" xfId="0" applyFont="1"/>
    <xf numFmtId="0" fontId="5" fillId="0" borderId="5" xfId="0" applyFont="1" applyBorder="1"/>
    <xf numFmtId="0" fontId="12" fillId="0" borderId="22" xfId="0" applyFont="1" applyBorder="1"/>
    <xf numFmtId="0" fontId="7" fillId="0" borderId="19" xfId="0" applyFont="1" applyBorder="1"/>
    <xf numFmtId="0" fontId="7" fillId="0" borderId="15" xfId="0" applyFont="1" applyBorder="1"/>
    <xf numFmtId="0" fontId="7" fillId="0" borderId="101" xfId="0" applyFont="1" applyBorder="1"/>
    <xf numFmtId="0" fontId="7" fillId="0" borderId="5" xfId="0" applyFont="1" applyBorder="1"/>
    <xf numFmtId="0" fontId="7" fillId="0" borderId="22" xfId="0" applyFont="1" applyBorder="1"/>
    <xf numFmtId="0" fontId="7" fillId="0" borderId="13" xfId="0" applyFont="1" applyBorder="1"/>
    <xf numFmtId="0" fontId="7" fillId="0" borderId="18" xfId="0" applyFont="1" applyBorder="1"/>
    <xf numFmtId="0" fontId="7" fillId="0" borderId="14" xfId="0" applyFont="1" applyBorder="1"/>
    <xf numFmtId="0" fontId="7" fillId="0" borderId="30" xfId="0" applyFont="1" applyBorder="1"/>
    <xf numFmtId="0" fontId="7" fillId="0" borderId="28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16" xfId="0" applyFont="1" applyBorder="1"/>
    <xf numFmtId="0" fontId="7" fillId="0" borderId="102" xfId="0" applyFont="1" applyBorder="1"/>
    <xf numFmtId="0" fontId="7" fillId="0" borderId="49" xfId="0" applyFont="1" applyBorder="1"/>
    <xf numFmtId="0" fontId="7" fillId="0" borderId="57" xfId="0" applyFont="1" applyBorder="1"/>
    <xf numFmtId="0" fontId="7" fillId="0" borderId="53" xfId="0" applyFont="1" applyBorder="1"/>
    <xf numFmtId="0" fontId="7" fillId="0" borderId="41" xfId="0" applyFont="1" applyBorder="1"/>
    <xf numFmtId="0" fontId="7" fillId="0" borderId="65" xfId="0" applyFont="1" applyBorder="1"/>
    <xf numFmtId="0" fontId="7" fillId="0" borderId="33" xfId="0" applyFont="1" applyBorder="1"/>
    <xf numFmtId="164" fontId="7" fillId="0" borderId="34" xfId="0" applyNumberFormat="1" applyFont="1" applyBorder="1"/>
    <xf numFmtId="164" fontId="7" fillId="0" borderId="40" xfId="0" applyNumberFormat="1" applyFont="1" applyBorder="1"/>
    <xf numFmtId="164" fontId="7" fillId="0" borderId="32" xfId="0" applyNumberFormat="1" applyFont="1" applyBorder="1"/>
    <xf numFmtId="0" fontId="7" fillId="0" borderId="34" xfId="0" applyFont="1" applyBorder="1"/>
    <xf numFmtId="0" fontId="7" fillId="0" borderId="69" xfId="0" applyFont="1" applyBorder="1"/>
    <xf numFmtId="0" fontId="7" fillId="0" borderId="50" xfId="0" applyFont="1" applyBorder="1"/>
    <xf numFmtId="164" fontId="7" fillId="0" borderId="58" xfId="0" applyNumberFormat="1" applyFont="1" applyBorder="1"/>
    <xf numFmtId="164" fontId="7" fillId="0" borderId="54" xfId="0" applyNumberFormat="1" applyFont="1" applyBorder="1"/>
    <xf numFmtId="164" fontId="7" fillId="0" borderId="0" xfId="0" applyNumberFormat="1" applyFont="1"/>
    <xf numFmtId="164" fontId="7" fillId="0" borderId="14" xfId="0" applyNumberFormat="1" applyFont="1" applyBorder="1"/>
    <xf numFmtId="164" fontId="7" fillId="0" borderId="48" xfId="0" applyNumberFormat="1" applyFont="1" applyBorder="1"/>
    <xf numFmtId="164" fontId="7" fillId="0" borderId="13" xfId="0" applyNumberFormat="1" applyFont="1" applyBorder="1"/>
    <xf numFmtId="0" fontId="7" fillId="0" borderId="103" xfId="0" applyFont="1" applyBorder="1"/>
    <xf numFmtId="164" fontId="7" fillId="0" borderId="67" xfId="0" applyNumberFormat="1" applyFont="1" applyBorder="1"/>
    <xf numFmtId="164" fontId="7" fillId="0" borderId="31" xfId="0" applyNumberFormat="1" applyFont="1" applyBorder="1"/>
    <xf numFmtId="164" fontId="7" fillId="0" borderId="29" xfId="0" applyNumberFormat="1" applyFont="1" applyBorder="1"/>
    <xf numFmtId="164" fontId="7" fillId="0" borderId="42" xfId="0" applyNumberFormat="1" applyFont="1" applyBorder="1"/>
    <xf numFmtId="164" fontId="7" fillId="0" borderId="27" xfId="0" applyNumberFormat="1" applyFont="1" applyBorder="1"/>
    <xf numFmtId="0" fontId="7" fillId="0" borderId="29" xfId="0" applyFont="1" applyBorder="1"/>
    <xf numFmtId="0" fontId="7" fillId="0" borderId="104" xfId="0" applyFont="1" applyBorder="1"/>
    <xf numFmtId="0" fontId="7" fillId="0" borderId="51" xfId="0" applyFont="1" applyBorder="1"/>
    <xf numFmtId="164" fontId="7" fillId="0" borderId="59" xfId="0" applyNumberFormat="1" applyFont="1" applyBorder="1"/>
    <xf numFmtId="164" fontId="7" fillId="0" borderId="55" xfId="0" applyNumberFormat="1" applyFont="1" applyBorder="1"/>
    <xf numFmtId="164" fontId="7" fillId="0" borderId="61" xfId="0" applyNumberFormat="1" applyFont="1" applyBorder="1"/>
    <xf numFmtId="164" fontId="7" fillId="0" borderId="15" xfId="0" applyNumberFormat="1" applyFont="1" applyBorder="1"/>
    <xf numFmtId="164" fontId="7" fillId="0" borderId="62" xfId="0" applyNumberFormat="1" applyFont="1" applyBorder="1"/>
    <xf numFmtId="164" fontId="7" fillId="0" borderId="22" xfId="0" applyNumberFormat="1" applyFont="1" applyBorder="1"/>
    <xf numFmtId="164" fontId="7" fillId="0" borderId="60" xfId="0" applyNumberFormat="1" applyFont="1" applyBorder="1"/>
    <xf numFmtId="164" fontId="7" fillId="0" borderId="56" xfId="0" applyNumberFormat="1" applyFont="1" applyBorder="1"/>
    <xf numFmtId="0" fontId="7" fillId="0" borderId="32" xfId="0" applyFont="1" applyBorder="1"/>
    <xf numFmtId="164" fontId="7" fillId="0" borderId="52" xfId="0" applyNumberFormat="1" applyFont="1" applyBorder="1"/>
    <xf numFmtId="164" fontId="7" fillId="0" borderId="68" xfId="0" applyNumberFormat="1" applyFont="1" applyBorder="1"/>
    <xf numFmtId="164" fontId="5" fillId="0" borderId="69" xfId="0" applyNumberFormat="1" applyFont="1" applyBorder="1"/>
    <xf numFmtId="164" fontId="5" fillId="0" borderId="32" xfId="0" applyNumberFormat="1" applyFont="1" applyBorder="1"/>
    <xf numFmtId="164" fontId="7" fillId="0" borderId="18" xfId="0" applyNumberFormat="1" applyFont="1" applyBorder="1"/>
    <xf numFmtId="0" fontId="7" fillId="0" borderId="2" xfId="0" applyFont="1" applyBorder="1"/>
    <xf numFmtId="164" fontId="7" fillId="0" borderId="19" xfId="0" applyNumberFormat="1" applyFont="1" applyBorder="1"/>
    <xf numFmtId="0" fontId="11" fillId="0" borderId="101" xfId="0" applyFont="1" applyBorder="1"/>
    <xf numFmtId="0" fontId="7" fillId="0" borderId="55" xfId="0" applyFont="1" applyBorder="1"/>
    <xf numFmtId="0" fontId="7" fillId="0" borderId="75" xfId="0" applyFont="1" applyBorder="1"/>
    <xf numFmtId="164" fontId="7" fillId="0" borderId="76" xfId="0" applyNumberFormat="1" applyFont="1" applyBorder="1"/>
    <xf numFmtId="164" fontId="7" fillId="0" borderId="77" xfId="0" applyNumberFormat="1" applyFont="1" applyBorder="1"/>
    <xf numFmtId="164" fontId="7" fillId="0" borderId="47" xfId="0" applyNumberFormat="1" applyFont="1" applyBorder="1"/>
    <xf numFmtId="0" fontId="7" fillId="0" borderId="76" xfId="0" applyFont="1" applyBorder="1"/>
    <xf numFmtId="164" fontId="7" fillId="0" borderId="79" xfId="0" applyNumberFormat="1" applyFont="1" applyBorder="1"/>
    <xf numFmtId="164" fontId="5" fillId="0" borderId="75" xfId="0" applyNumberFormat="1" applyFont="1" applyBorder="1"/>
    <xf numFmtId="0" fontId="7" fillId="0" borderId="79" xfId="0" applyFont="1" applyBorder="1"/>
    <xf numFmtId="0" fontId="7" fillId="0" borderId="105" xfId="0" applyFont="1" applyBorder="1"/>
    <xf numFmtId="0" fontId="7" fillId="0" borderId="11" xfId="0" applyFont="1" applyBorder="1"/>
    <xf numFmtId="164" fontId="7" fillId="0" borderId="20" xfId="0" applyNumberFormat="1" applyFont="1" applyBorder="1"/>
    <xf numFmtId="164" fontId="7" fillId="0" borderId="63" xfId="0" applyNumberFormat="1" applyFont="1" applyBorder="1"/>
    <xf numFmtId="164" fontId="7" fillId="0" borderId="95" xfId="0" applyNumberFormat="1" applyFont="1" applyBorder="1"/>
    <xf numFmtId="0" fontId="7" fillId="0" borderId="20" xfId="0" applyFont="1" applyBorder="1"/>
    <xf numFmtId="164" fontId="7" fillId="0" borderId="7" xfId="0" applyNumberFormat="1" applyFont="1" applyBorder="1"/>
    <xf numFmtId="164" fontId="7" fillId="0" borderId="11" xfId="0" applyNumberFormat="1" applyFont="1" applyBorder="1"/>
    <xf numFmtId="0" fontId="7" fillId="0" borderId="7" xfId="0" applyFont="1" applyBorder="1"/>
    <xf numFmtId="0" fontId="7" fillId="0" borderId="106" xfId="0" applyFont="1" applyBorder="1"/>
    <xf numFmtId="0" fontId="7" fillId="0" borderId="63" xfId="0" applyFont="1" applyBorder="1"/>
    <xf numFmtId="0" fontId="7" fillId="0" borderId="96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97" xfId="0" applyFont="1" applyBorder="1"/>
    <xf numFmtId="164" fontId="7" fillId="0" borderId="36" xfId="0" applyNumberFormat="1" applyFont="1" applyBorder="1"/>
    <xf numFmtId="164" fontId="7" fillId="0" borderId="16" xfId="0" applyNumberFormat="1" applyFont="1" applyBorder="1"/>
    <xf numFmtId="164" fontId="7" fillId="0" borderId="35" xfId="0" applyNumberFormat="1" applyFont="1" applyBorder="1"/>
    <xf numFmtId="164" fontId="5" fillId="0" borderId="36" xfId="0" applyNumberFormat="1" applyFont="1" applyBorder="1"/>
    <xf numFmtId="164" fontId="5" fillId="0" borderId="35" xfId="0" applyNumberFormat="1" applyFont="1" applyBorder="1"/>
    <xf numFmtId="0" fontId="7" fillId="0" borderId="90" xfId="0" applyFont="1" applyBorder="1"/>
    <xf numFmtId="0" fontId="7" fillId="0" borderId="10" xfId="0" applyFont="1" applyBorder="1"/>
    <xf numFmtId="0" fontId="7" fillId="0" borderId="9" xfId="0" applyFont="1" applyBorder="1"/>
    <xf numFmtId="0" fontId="7" fillId="0" borderId="98" xfId="0" applyFont="1" applyBorder="1"/>
    <xf numFmtId="0" fontId="7" fillId="0" borderId="62" xfId="0" applyFont="1" applyBorder="1"/>
    <xf numFmtId="0" fontId="7" fillId="0" borderId="21" xfId="0" applyFont="1" applyBorder="1"/>
    <xf numFmtId="0" fontId="7" fillId="0" borderId="17" xfId="0" applyFont="1" applyBorder="1"/>
    <xf numFmtId="0" fontId="7" fillId="0" borderId="12" xfId="0" applyFont="1" applyBorder="1"/>
    <xf numFmtId="0" fontId="7" fillId="0" borderId="107" xfId="0" applyFont="1" applyBorder="1"/>
    <xf numFmtId="0" fontId="7" fillId="0" borderId="1" xfId="0" applyFont="1" applyBorder="1"/>
    <xf numFmtId="0" fontId="7" fillId="0" borderId="108" xfId="0" applyFont="1" applyBorder="1"/>
    <xf numFmtId="0" fontId="7" fillId="0" borderId="109" xfId="0" applyFont="1" applyBorder="1"/>
    <xf numFmtId="0" fontId="7" fillId="0" borderId="110" xfId="0" applyFont="1" applyBorder="1"/>
    <xf numFmtId="0" fontId="7" fillId="0" borderId="46" xfId="0" applyFont="1" applyBorder="1"/>
    <xf numFmtId="0" fontId="7" fillId="0" borderId="4" xfId="0" applyFont="1" applyBorder="1"/>
    <xf numFmtId="0" fontId="7" fillId="0" borderId="111" xfId="0" applyFont="1" applyBorder="1"/>
    <xf numFmtId="0" fontId="11" fillId="0" borderId="1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8" xfId="0" applyFont="1" applyBorder="1"/>
    <xf numFmtId="0" fontId="5" fillId="0" borderId="1" xfId="0" applyFont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0" xfId="0" applyFont="1" applyFill="1"/>
    <xf numFmtId="0" fontId="7" fillId="2" borderId="114" xfId="0" applyFont="1" applyFill="1" applyBorder="1"/>
    <xf numFmtId="164" fontId="7" fillId="0" borderId="112" xfId="0" applyNumberFormat="1" applyFont="1" applyBorder="1"/>
    <xf numFmtId="165" fontId="7" fillId="0" borderId="112" xfId="0" applyNumberFormat="1" applyFont="1" applyBorder="1"/>
    <xf numFmtId="0" fontId="7" fillId="0" borderId="112" xfId="0" applyFont="1" applyBorder="1"/>
    <xf numFmtId="0" fontId="7" fillId="0" borderId="115" xfId="0" applyFont="1" applyBorder="1"/>
    <xf numFmtId="165" fontId="7" fillId="0" borderId="0" xfId="0" applyNumberFormat="1" applyFont="1"/>
    <xf numFmtId="0" fontId="7" fillId="0" borderId="114" xfId="0" applyFont="1" applyBorder="1"/>
    <xf numFmtId="164" fontId="5" fillId="0" borderId="0" xfId="0" applyNumberFormat="1" applyFont="1"/>
    <xf numFmtId="165" fontId="5" fillId="0" borderId="0" xfId="0" applyNumberFormat="1" applyFont="1"/>
    <xf numFmtId="0" fontId="13" fillId="0" borderId="71" xfId="0" applyFont="1" applyBorder="1"/>
    <xf numFmtId="164" fontId="13" fillId="0" borderId="71" xfId="0" applyNumberFormat="1" applyFont="1" applyBorder="1"/>
    <xf numFmtId="165" fontId="13" fillId="0" borderId="71" xfId="0" applyNumberFormat="1" applyFont="1" applyBorder="1"/>
    <xf numFmtId="165" fontId="14" fillId="0" borderId="71" xfId="0" applyNumberFormat="1" applyFont="1" applyBorder="1"/>
    <xf numFmtId="0" fontId="14" fillId="0" borderId="71" xfId="0" applyFont="1" applyBorder="1"/>
    <xf numFmtId="0" fontId="14" fillId="0" borderId="116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164" fontId="7" fillId="0" borderId="3" xfId="0" applyNumberFormat="1" applyFont="1" applyBorder="1"/>
    <xf numFmtId="165" fontId="7" fillId="0" borderId="3" xfId="0" applyNumberFormat="1" applyFont="1" applyBorder="1"/>
    <xf numFmtId="164" fontId="7" fillId="0" borderId="12" xfId="0" applyNumberFormat="1" applyFont="1" applyBorder="1"/>
    <xf numFmtId="165" fontId="7" fillId="0" borderId="12" xfId="0" applyNumberFormat="1" applyFont="1" applyBorder="1"/>
    <xf numFmtId="0" fontId="7" fillId="0" borderId="5" xfId="0" applyFont="1" applyBorder="1" applyAlignment="1">
      <alignment wrapText="1"/>
    </xf>
    <xf numFmtId="164" fontId="12" fillId="0" borderId="7" xfId="0" applyNumberFormat="1" applyFont="1" applyBorder="1" applyAlignment="1">
      <alignment wrapText="1"/>
    </xf>
    <xf numFmtId="165" fontId="12" fillId="0" borderId="7" xfId="0" applyNumberFormat="1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165" fontId="12" fillId="0" borderId="1" xfId="0" applyNumberFormat="1" applyFont="1" applyBorder="1" applyAlignment="1">
      <alignment wrapText="1"/>
    </xf>
    <xf numFmtId="0" fontId="12" fillId="0" borderId="1" xfId="0" applyFont="1" applyBorder="1"/>
    <xf numFmtId="164" fontId="12" fillId="0" borderId="1" xfId="0" applyNumberFormat="1" applyFont="1" applyBorder="1"/>
    <xf numFmtId="165" fontId="12" fillId="0" borderId="1" xfId="0" applyNumberFormat="1" applyFont="1" applyBorder="1"/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2" borderId="50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2" borderId="114" xfId="0" applyFont="1" applyFill="1" applyBorder="1" applyAlignment="1">
      <alignment horizontal="center"/>
    </xf>
    <xf numFmtId="49" fontId="7" fillId="0" borderId="112" xfId="0" applyNumberFormat="1" applyFont="1" applyBorder="1"/>
    <xf numFmtId="166" fontId="7" fillId="0" borderId="112" xfId="0" applyNumberFormat="1" applyFont="1" applyBorder="1"/>
    <xf numFmtId="166" fontId="7" fillId="0" borderId="115" xfId="0" applyNumberFormat="1" applyFont="1" applyBorder="1"/>
    <xf numFmtId="49" fontId="5" fillId="0" borderId="0" xfId="0" applyNumberFormat="1" applyFont="1" applyAlignment="1">
      <alignment horizontal="left"/>
    </xf>
    <xf numFmtId="166" fontId="7" fillId="0" borderId="0" xfId="0" applyNumberFormat="1" applyFont="1"/>
    <xf numFmtId="166" fontId="7" fillId="0" borderId="114" xfId="0" applyNumberFormat="1" applyFont="1" applyBorder="1"/>
    <xf numFmtId="0" fontId="16" fillId="0" borderId="0" xfId="0" applyFont="1" applyAlignment="1">
      <alignment horizontal="center"/>
    </xf>
    <xf numFmtId="0" fontId="16" fillId="0" borderId="50" xfId="0" applyFont="1" applyBorder="1"/>
    <xf numFmtId="49" fontId="16" fillId="0" borderId="0" xfId="0" applyNumberFormat="1" applyFont="1"/>
    <xf numFmtId="164" fontId="16" fillId="0" borderId="0" xfId="0" applyNumberFormat="1" applyFont="1"/>
    <xf numFmtId="166" fontId="16" fillId="0" borderId="0" xfId="0" applyNumberFormat="1" applyFont="1"/>
    <xf numFmtId="164" fontId="16" fillId="4" borderId="2" xfId="0" applyNumberFormat="1" applyFont="1" applyFill="1" applyBorder="1"/>
    <xf numFmtId="165" fontId="16" fillId="0" borderId="0" xfId="0" applyNumberFormat="1" applyFont="1"/>
    <xf numFmtId="0" fontId="7" fillId="0" borderId="0" xfId="0" applyFont="1" applyAlignment="1">
      <alignment wrapText="1"/>
    </xf>
    <xf numFmtId="0" fontId="7" fillId="0" borderId="50" xfId="0" applyFont="1" applyBorder="1" applyAlignment="1">
      <alignment wrapText="1"/>
    </xf>
    <xf numFmtId="49" fontId="7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wrapText="1"/>
    </xf>
    <xf numFmtId="166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wrapText="1"/>
    </xf>
    <xf numFmtId="166" fontId="7" fillId="0" borderId="114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49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6" fontId="5" fillId="0" borderId="0" xfId="0" applyNumberFormat="1" applyFont="1" applyAlignment="1">
      <alignment wrapText="1"/>
    </xf>
    <xf numFmtId="166" fontId="5" fillId="0" borderId="114" xfId="0" applyNumberFormat="1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50" xfId="0" applyFont="1" applyBorder="1" applyAlignment="1">
      <alignment wrapText="1"/>
    </xf>
    <xf numFmtId="49" fontId="16" fillId="0" borderId="0" xfId="0" applyNumberFormat="1" applyFont="1" applyAlignment="1">
      <alignment horizontal="left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wrapText="1"/>
    </xf>
    <xf numFmtId="166" fontId="16" fillId="0" borderId="0" xfId="0" applyNumberFormat="1" applyFont="1" applyAlignment="1">
      <alignment wrapText="1"/>
    </xf>
    <xf numFmtId="164" fontId="16" fillId="4" borderId="2" xfId="0" applyNumberFormat="1" applyFont="1" applyFill="1" applyBorder="1" applyAlignment="1">
      <alignment wrapText="1"/>
    </xf>
    <xf numFmtId="165" fontId="16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50" xfId="0" applyFont="1" applyBorder="1" applyAlignment="1">
      <alignment wrapText="1"/>
    </xf>
    <xf numFmtId="49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wrapText="1"/>
    </xf>
    <xf numFmtId="166" fontId="17" fillId="0" borderId="0" xfId="0" applyNumberFormat="1" applyFont="1" applyAlignment="1">
      <alignment wrapText="1"/>
    </xf>
    <xf numFmtId="164" fontId="17" fillId="4" borderId="2" xfId="0" applyNumberFormat="1" applyFont="1" applyFill="1" applyBorder="1" applyAlignment="1">
      <alignment wrapText="1"/>
    </xf>
    <xf numFmtId="164" fontId="17" fillId="0" borderId="0" xfId="0" applyNumberFormat="1" applyFont="1" applyAlignment="1">
      <alignment wrapText="1"/>
    </xf>
    <xf numFmtId="0" fontId="13" fillId="0" borderId="120" xfId="0" applyFont="1" applyBorder="1"/>
    <xf numFmtId="49" fontId="13" fillId="0" borderId="78" xfId="0" applyNumberFormat="1" applyFont="1" applyBorder="1"/>
    <xf numFmtId="0" fontId="13" fillId="0" borderId="78" xfId="0" applyFont="1" applyBorder="1"/>
    <xf numFmtId="166" fontId="13" fillId="0" borderId="78" xfId="0" applyNumberFormat="1" applyFont="1" applyBorder="1"/>
    <xf numFmtId="164" fontId="13" fillId="0" borderId="78" xfId="0" applyNumberFormat="1" applyFont="1" applyBorder="1"/>
    <xf numFmtId="166" fontId="13" fillId="0" borderId="119" xfId="0" applyNumberFormat="1" applyFont="1" applyBorder="1"/>
    <xf numFmtId="0" fontId="17" fillId="0" borderId="0" xfId="0" applyFont="1" applyAlignment="1">
      <alignment horizontal="center"/>
    </xf>
    <xf numFmtId="0" fontId="17" fillId="0" borderId="50" xfId="0" applyFont="1" applyBorder="1"/>
    <xf numFmtId="49" fontId="17" fillId="0" borderId="0" xfId="0" applyNumberFormat="1" applyFont="1"/>
    <xf numFmtId="164" fontId="17" fillId="0" borderId="0" xfId="0" applyNumberFormat="1" applyFont="1"/>
    <xf numFmtId="166" fontId="17" fillId="0" borderId="0" xfId="0" applyNumberFormat="1" applyFont="1"/>
    <xf numFmtId="164" fontId="17" fillId="4" borderId="2" xfId="0" applyNumberFormat="1" applyFont="1" applyFill="1" applyBorder="1"/>
    <xf numFmtId="165" fontId="17" fillId="0" borderId="0" xfId="0" applyNumberFormat="1" applyFont="1"/>
    <xf numFmtId="165" fontId="13" fillId="0" borderId="78" xfId="0" applyNumberFormat="1" applyFont="1" applyBorder="1"/>
    <xf numFmtId="165" fontId="17" fillId="0" borderId="0" xfId="0" applyNumberFormat="1" applyFont="1" applyAlignment="1">
      <alignment wrapText="1"/>
    </xf>
    <xf numFmtId="164" fontId="5" fillId="0" borderId="1" xfId="0" applyNumberFormat="1" applyFont="1" applyBorder="1"/>
    <xf numFmtId="164" fontId="5" fillId="0" borderId="55" xfId="0" applyNumberFormat="1" applyFont="1" applyBorder="1"/>
    <xf numFmtId="164" fontId="5" fillId="0" borderId="7" xfId="0" applyNumberFormat="1" applyFont="1" applyBorder="1"/>
    <xf numFmtId="0" fontId="5" fillId="0" borderId="12" xfId="0" applyFont="1" applyBorder="1"/>
    <xf numFmtId="164" fontId="5" fillId="0" borderId="12" xfId="0" applyNumberFormat="1" applyFont="1" applyBorder="1"/>
    <xf numFmtId="0" fontId="13" fillId="0" borderId="1" xfId="0" applyFont="1" applyBorder="1"/>
    <xf numFmtId="164" fontId="13" fillId="0" borderId="1" xfId="0" applyNumberFormat="1" applyFont="1" applyBorder="1"/>
    <xf numFmtId="9" fontId="1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1" xfId="0" applyBorder="1"/>
    <xf numFmtId="164" fontId="7" fillId="0" borderId="57" xfId="0" applyNumberFormat="1" applyFont="1" applyBorder="1"/>
    <xf numFmtId="164" fontId="7" fillId="0" borderId="53" xfId="0" applyNumberFormat="1" applyFont="1" applyBorder="1"/>
    <xf numFmtId="164" fontId="7" fillId="0" borderId="41" xfId="0" applyNumberFormat="1" applyFont="1" applyBorder="1"/>
    <xf numFmtId="164" fontId="7" fillId="0" borderId="17" xfId="0" applyNumberFormat="1" applyFont="1" applyBorder="1"/>
    <xf numFmtId="164" fontId="7" fillId="0" borderId="73" xfId="0" applyNumberFormat="1" applyFont="1" applyBorder="1"/>
    <xf numFmtId="164" fontId="7" fillId="0" borderId="24" xfId="0" applyNumberFormat="1" applyFont="1" applyBorder="1"/>
    <xf numFmtId="0" fontId="7" fillId="0" borderId="124" xfId="0" applyFont="1" applyBorder="1"/>
    <xf numFmtId="164" fontId="7" fillId="0" borderId="125" xfId="0" applyNumberFormat="1" applyFont="1" applyBorder="1"/>
    <xf numFmtId="164" fontId="7" fillId="0" borderId="124" xfId="0" applyNumberFormat="1" applyFont="1" applyBorder="1"/>
    <xf numFmtId="164" fontId="7" fillId="0" borderId="126" xfId="0" applyNumberFormat="1" applyFont="1" applyBorder="1"/>
    <xf numFmtId="164" fontId="5" fillId="0" borderId="124" xfId="0" applyNumberFormat="1" applyFont="1" applyBorder="1"/>
    <xf numFmtId="164" fontId="5" fillId="0" borderId="126" xfId="0" applyNumberFormat="1" applyFont="1" applyBorder="1"/>
    <xf numFmtId="164" fontId="7" fillId="0" borderId="127" xfId="0" applyNumberFormat="1" applyFont="1" applyBorder="1"/>
    <xf numFmtId="164" fontId="7" fillId="0" borderId="107" xfId="0" applyNumberFormat="1" applyFont="1" applyBorder="1"/>
    <xf numFmtId="0" fontId="21" fillId="5" borderId="0" xfId="0" applyFont="1" applyFill="1" applyAlignment="1">
      <alignment horizontal="left" vertical="top"/>
    </xf>
    <xf numFmtId="0" fontId="22" fillId="0" borderId="0" xfId="0" applyFont="1"/>
    <xf numFmtId="9" fontId="22" fillId="5" borderId="0" xfId="0" applyNumberFormat="1" applyFont="1" applyFill="1"/>
    <xf numFmtId="0" fontId="23" fillId="5" borderId="0" xfId="0" applyFont="1" applyFill="1" applyAlignment="1">
      <alignment horizontal="left" vertical="top"/>
    </xf>
    <xf numFmtId="0" fontId="21" fillId="5" borderId="0" xfId="3" applyFill="1" applyAlignment="1">
      <alignment horizontal="left" vertical="top"/>
      <protection locked="0"/>
    </xf>
    <xf numFmtId="17" fontId="21" fillId="5" borderId="0" xfId="3" applyNumberFormat="1" applyFill="1" applyAlignment="1">
      <alignment horizontal="left" vertical="top"/>
      <protection locked="0"/>
    </xf>
    <xf numFmtId="0" fontId="22" fillId="5" borderId="0" xfId="0" applyFont="1" applyFill="1"/>
    <xf numFmtId="0" fontId="24" fillId="5" borderId="128" xfId="0" applyFont="1" applyFill="1" applyBorder="1" applyAlignment="1">
      <alignment horizontal="left" vertical="center" wrapText="1"/>
    </xf>
    <xf numFmtId="0" fontId="24" fillId="5" borderId="129" xfId="0" applyFont="1" applyFill="1" applyBorder="1" applyAlignment="1">
      <alignment horizontal="center" vertical="center" wrapText="1"/>
    </xf>
    <xf numFmtId="0" fontId="24" fillId="5" borderId="129" xfId="3" applyFont="1" applyFill="1" applyBorder="1" applyAlignment="1">
      <alignment horizontal="center" vertical="center" wrapText="1"/>
      <protection locked="0"/>
    </xf>
    <xf numFmtId="0" fontId="24" fillId="5" borderId="130" xfId="3" applyFont="1" applyFill="1" applyBorder="1" applyAlignment="1">
      <alignment horizontal="center" vertical="center" wrapText="1"/>
      <protection locked="0"/>
    </xf>
    <xf numFmtId="0" fontId="22" fillId="5" borderId="0" xfId="0" applyFont="1" applyFill="1" applyAlignment="1">
      <alignment horizontal="left" vertical="top"/>
    </xf>
    <xf numFmtId="0" fontId="24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131" xfId="0" applyFont="1" applyFill="1" applyBorder="1" applyAlignment="1">
      <alignment horizontal="left" vertical="center" wrapText="1"/>
    </xf>
    <xf numFmtId="0" fontId="24" fillId="5" borderId="132" xfId="0" applyFont="1" applyFill="1" applyBorder="1" applyAlignment="1">
      <alignment horizontal="center" vertical="center" wrapText="1"/>
    </xf>
    <xf numFmtId="167" fontId="21" fillId="5" borderId="132" xfId="0" applyNumberFormat="1" applyFont="1" applyFill="1" applyBorder="1" applyAlignment="1">
      <alignment horizontal="right" vertical="top"/>
    </xf>
    <xf numFmtId="167" fontId="21" fillId="5" borderId="132" xfId="3" applyNumberFormat="1" applyFill="1" applyBorder="1" applyAlignment="1">
      <alignment horizontal="right" vertical="top"/>
      <protection locked="0"/>
    </xf>
    <xf numFmtId="2" fontId="21" fillId="5" borderId="133" xfId="3" applyNumberFormat="1" applyFill="1" applyBorder="1" applyAlignment="1">
      <alignment horizontal="right" vertical="top"/>
      <protection locked="0"/>
    </xf>
    <xf numFmtId="49" fontId="21" fillId="5" borderId="134" xfId="0" applyNumberFormat="1" applyFont="1" applyFill="1" applyBorder="1" applyAlignment="1">
      <alignment horizontal="left" vertical="top"/>
    </xf>
    <xf numFmtId="0" fontId="21" fillId="5" borderId="135" xfId="0" applyFont="1" applyFill="1" applyBorder="1" applyAlignment="1">
      <alignment horizontal="center" vertical="top"/>
    </xf>
    <xf numFmtId="2" fontId="21" fillId="5" borderId="135" xfId="0" applyNumberFormat="1" applyFont="1" applyFill="1" applyBorder="1" applyAlignment="1">
      <alignment horizontal="left" vertical="top" wrapText="1"/>
    </xf>
    <xf numFmtId="0" fontId="21" fillId="5" borderId="135" xfId="0" applyFont="1" applyFill="1" applyBorder="1" applyAlignment="1">
      <alignment horizontal="left" vertical="top"/>
    </xf>
    <xf numFmtId="2" fontId="21" fillId="5" borderId="135" xfId="0" applyNumberFormat="1" applyFont="1" applyFill="1" applyBorder="1" applyAlignment="1">
      <alignment horizontal="right" vertical="top"/>
    </xf>
    <xf numFmtId="167" fontId="21" fillId="5" borderId="135" xfId="0" applyNumberFormat="1" applyFont="1" applyFill="1" applyBorder="1" applyAlignment="1">
      <alignment horizontal="right" vertical="top"/>
    </xf>
    <xf numFmtId="167" fontId="21" fillId="5" borderId="135" xfId="3" applyNumberFormat="1" applyFill="1" applyBorder="1" applyAlignment="1">
      <alignment horizontal="right" vertical="top"/>
      <protection locked="0"/>
    </xf>
    <xf numFmtId="2" fontId="21" fillId="5" borderId="136" xfId="3" applyNumberFormat="1" applyFill="1" applyBorder="1" applyAlignment="1">
      <alignment horizontal="right" vertical="top"/>
      <protection locked="0"/>
    </xf>
    <xf numFmtId="49" fontId="21" fillId="5" borderId="134" xfId="0" applyNumberFormat="1" applyFont="1" applyFill="1" applyBorder="1" applyAlignment="1">
      <alignment vertical="center"/>
    </xf>
    <xf numFmtId="2" fontId="25" fillId="5" borderId="135" xfId="0" applyNumberFormat="1" applyFont="1" applyFill="1" applyBorder="1" applyAlignment="1">
      <alignment horizontal="left" vertical="top" wrapText="1"/>
    </xf>
    <xf numFmtId="49" fontId="21" fillId="5" borderId="131" xfId="0" applyNumberFormat="1" applyFont="1" applyFill="1" applyBorder="1" applyAlignment="1">
      <alignment vertical="center"/>
    </xf>
    <xf numFmtId="0" fontId="21" fillId="5" borderId="132" xfId="0" applyFont="1" applyFill="1" applyBorder="1" applyAlignment="1">
      <alignment horizontal="center" vertical="top"/>
    </xf>
    <xf numFmtId="2" fontId="24" fillId="5" borderId="132" xfId="0" applyNumberFormat="1" applyFont="1" applyFill="1" applyBorder="1" applyAlignment="1">
      <alignment horizontal="left" vertical="top" wrapText="1"/>
    </xf>
    <xf numFmtId="0" fontId="21" fillId="5" borderId="132" xfId="0" applyFont="1" applyFill="1" applyBorder="1" applyAlignment="1">
      <alignment horizontal="left" vertical="top"/>
    </xf>
    <xf numFmtId="2" fontId="21" fillId="5" borderId="132" xfId="0" applyNumberFormat="1" applyFont="1" applyFill="1" applyBorder="1" applyAlignment="1">
      <alignment horizontal="right" vertical="top"/>
    </xf>
    <xf numFmtId="0" fontId="21" fillId="5" borderId="137" xfId="0" applyFont="1" applyFill="1" applyBorder="1" applyAlignment="1">
      <alignment horizontal="center" vertical="top"/>
    </xf>
    <xf numFmtId="2" fontId="21" fillId="5" borderId="137" xfId="0" applyNumberFormat="1" applyFont="1" applyFill="1" applyBorder="1" applyAlignment="1">
      <alignment horizontal="left" vertical="top" wrapText="1"/>
    </xf>
    <xf numFmtId="0" fontId="21" fillId="5" borderId="137" xfId="0" applyFont="1" applyFill="1" applyBorder="1" applyAlignment="1">
      <alignment horizontal="left" vertical="top"/>
    </xf>
    <xf numFmtId="2" fontId="21" fillId="5" borderId="137" xfId="0" applyNumberFormat="1" applyFont="1" applyFill="1" applyBorder="1" applyAlignment="1">
      <alignment horizontal="right" vertical="top"/>
    </xf>
    <xf numFmtId="167" fontId="21" fillId="5" borderId="137" xfId="0" applyNumberFormat="1" applyFont="1" applyFill="1" applyBorder="1" applyAlignment="1">
      <alignment horizontal="right" vertical="top"/>
    </xf>
    <xf numFmtId="167" fontId="21" fillId="5" borderId="137" xfId="3" applyNumberFormat="1" applyFill="1" applyBorder="1" applyAlignment="1">
      <alignment horizontal="right" vertical="top"/>
      <protection locked="0"/>
    </xf>
    <xf numFmtId="2" fontId="21" fillId="5" borderId="138" xfId="3" applyNumberFormat="1" applyFill="1" applyBorder="1" applyAlignment="1">
      <alignment horizontal="right" vertical="top"/>
      <protection locked="0"/>
    </xf>
    <xf numFmtId="0" fontId="26" fillId="5" borderId="131" xfId="0" applyFont="1" applyFill="1" applyBorder="1" applyAlignment="1">
      <alignment horizontal="left" vertical="center" wrapText="1"/>
    </xf>
    <xf numFmtId="0" fontId="26" fillId="5" borderId="132" xfId="0" applyFont="1" applyFill="1" applyBorder="1" applyAlignment="1">
      <alignment horizontal="center" vertical="center" wrapText="1"/>
    </xf>
    <xf numFmtId="167" fontId="27" fillId="5" borderId="132" xfId="0" applyNumberFormat="1" applyFont="1" applyFill="1" applyBorder="1" applyAlignment="1">
      <alignment horizontal="right" vertical="top"/>
    </xf>
    <xf numFmtId="167" fontId="27" fillId="5" borderId="132" xfId="3" applyNumberFormat="1" applyFont="1" applyFill="1" applyBorder="1" applyAlignment="1">
      <alignment horizontal="right" vertical="top"/>
      <protection locked="0"/>
    </xf>
    <xf numFmtId="2" fontId="27" fillId="5" borderId="133" xfId="3" applyNumberFormat="1" applyFont="1" applyFill="1" applyBorder="1" applyAlignment="1">
      <alignment horizontal="right" vertical="top"/>
      <protection locked="0"/>
    </xf>
    <xf numFmtId="0" fontId="27" fillId="5" borderId="0" xfId="0" applyFont="1" applyFill="1" applyAlignment="1">
      <alignment horizontal="left" vertical="top"/>
    </xf>
    <xf numFmtId="0" fontId="28" fillId="5" borderId="0" xfId="0" applyFont="1" applyFill="1" applyAlignment="1">
      <alignment horizontal="left" vertical="top"/>
    </xf>
    <xf numFmtId="0" fontId="28" fillId="5" borderId="0" xfId="0" applyFont="1" applyFill="1"/>
    <xf numFmtId="49" fontId="24" fillId="5" borderId="131" xfId="0" applyNumberFormat="1" applyFont="1" applyFill="1" applyBorder="1" applyAlignment="1">
      <alignment vertical="center"/>
    </xf>
    <xf numFmtId="0" fontId="24" fillId="5" borderId="132" xfId="0" applyFont="1" applyFill="1" applyBorder="1" applyAlignment="1">
      <alignment horizontal="center" vertical="top"/>
    </xf>
    <xf numFmtId="0" fontId="24" fillId="5" borderId="132" xfId="0" applyFont="1" applyFill="1" applyBorder="1" applyAlignment="1">
      <alignment horizontal="left" vertical="top"/>
    </xf>
    <xf numFmtId="49" fontId="24" fillId="5" borderId="139" xfId="0" applyNumberFormat="1" applyFont="1" applyFill="1" applyBorder="1" applyAlignment="1">
      <alignment vertical="center"/>
    </xf>
    <xf numFmtId="0" fontId="24" fillId="5" borderId="140" xfId="0" applyFont="1" applyFill="1" applyBorder="1" applyAlignment="1">
      <alignment horizontal="center" vertical="top"/>
    </xf>
    <xf numFmtId="0" fontId="21" fillId="5" borderId="140" xfId="0" applyFont="1" applyFill="1" applyBorder="1" applyAlignment="1">
      <alignment horizontal="left" vertical="top"/>
    </xf>
    <xf numFmtId="2" fontId="21" fillId="5" borderId="140" xfId="0" applyNumberFormat="1" applyFont="1" applyFill="1" applyBorder="1" applyAlignment="1">
      <alignment horizontal="right" vertical="top"/>
    </xf>
    <xf numFmtId="49" fontId="24" fillId="5" borderId="135" xfId="0" applyNumberFormat="1" applyFont="1" applyFill="1" applyBorder="1" applyAlignment="1">
      <alignment vertical="center"/>
    </xf>
    <xf numFmtId="0" fontId="24" fillId="5" borderId="135" xfId="0" applyFont="1" applyFill="1" applyBorder="1" applyAlignment="1">
      <alignment horizontal="center" vertical="top"/>
    </xf>
    <xf numFmtId="0" fontId="21" fillId="5" borderId="141" xfId="0" applyFont="1" applyFill="1" applyBorder="1" applyAlignment="1">
      <alignment horizontal="left" vertical="top"/>
    </xf>
    <xf numFmtId="2" fontId="21" fillId="5" borderId="141" xfId="0" applyNumberFormat="1" applyFont="1" applyFill="1" applyBorder="1" applyAlignment="1">
      <alignment horizontal="right" vertical="top"/>
    </xf>
    <xf numFmtId="167" fontId="21" fillId="5" borderId="141" xfId="0" applyNumberFormat="1" applyFont="1" applyFill="1" applyBorder="1" applyAlignment="1">
      <alignment horizontal="right" vertical="top"/>
    </xf>
    <xf numFmtId="167" fontId="21" fillId="5" borderId="141" xfId="3" applyNumberFormat="1" applyFill="1" applyBorder="1" applyAlignment="1">
      <alignment horizontal="right" vertical="top"/>
      <protection locked="0"/>
    </xf>
    <xf numFmtId="2" fontId="21" fillId="5" borderId="141" xfId="3" applyNumberFormat="1" applyFill="1" applyBorder="1" applyAlignment="1">
      <alignment horizontal="right" vertical="top"/>
      <protection locked="0"/>
    </xf>
    <xf numFmtId="0" fontId="24" fillId="5" borderId="131" xfId="3" applyFont="1" applyFill="1" applyBorder="1" applyAlignment="1">
      <alignment horizontal="left" vertical="top"/>
      <protection locked="0"/>
    </xf>
    <xf numFmtId="0" fontId="24" fillId="5" borderId="132" xfId="3" applyFont="1" applyFill="1" applyBorder="1" applyAlignment="1">
      <alignment horizontal="left" vertical="top"/>
      <protection locked="0"/>
    </xf>
    <xf numFmtId="167" fontId="24" fillId="5" borderId="132" xfId="3" applyNumberFormat="1" applyFont="1" applyFill="1" applyBorder="1" applyAlignment="1">
      <alignment horizontal="left" vertical="top"/>
      <protection locked="0"/>
    </xf>
    <xf numFmtId="167" fontId="24" fillId="5" borderId="132" xfId="3" applyNumberFormat="1" applyFont="1" applyFill="1" applyBorder="1" applyAlignment="1">
      <alignment horizontal="right" vertical="top"/>
      <protection locked="0"/>
    </xf>
    <xf numFmtId="2" fontId="24" fillId="5" borderId="133" xfId="3" applyNumberFormat="1" applyFont="1" applyFill="1" applyBorder="1" applyAlignment="1">
      <alignment horizontal="right" vertical="top"/>
      <protection locked="0"/>
    </xf>
    <xf numFmtId="0" fontId="28" fillId="0" borderId="0" xfId="0" applyFont="1"/>
    <xf numFmtId="0" fontId="24" fillId="5" borderId="134" xfId="3" applyFont="1" applyFill="1" applyBorder="1" applyAlignment="1">
      <alignment horizontal="left" vertical="top"/>
      <protection locked="0"/>
    </xf>
    <xf numFmtId="0" fontId="24" fillId="5" borderId="135" xfId="3" applyFont="1" applyFill="1" applyBorder="1" applyAlignment="1">
      <alignment horizontal="left" vertical="top"/>
      <protection locked="0"/>
    </xf>
    <xf numFmtId="167" fontId="24" fillId="5" borderId="135" xfId="3" applyNumberFormat="1" applyFont="1" applyFill="1" applyBorder="1" applyAlignment="1">
      <alignment horizontal="left" vertical="top"/>
      <protection locked="0"/>
    </xf>
    <xf numFmtId="167" fontId="24" fillId="5" borderId="135" xfId="3" applyNumberFormat="1" applyFont="1" applyFill="1" applyBorder="1" applyAlignment="1">
      <alignment horizontal="right" vertical="top"/>
      <protection locked="0"/>
    </xf>
    <xf numFmtId="2" fontId="24" fillId="5" borderId="136" xfId="3" applyNumberFormat="1" applyFont="1" applyFill="1" applyBorder="1" applyAlignment="1">
      <alignment horizontal="right" vertical="top"/>
      <protection locked="0"/>
    </xf>
    <xf numFmtId="4" fontId="28" fillId="5" borderId="0" xfId="0" applyNumberFormat="1" applyFont="1" applyFill="1"/>
    <xf numFmtId="0" fontId="24" fillId="5" borderId="142" xfId="3" applyFont="1" applyFill="1" applyBorder="1" applyAlignment="1">
      <alignment horizontal="left" vertical="top"/>
      <protection locked="0"/>
    </xf>
    <xf numFmtId="0" fontId="24" fillId="5" borderId="137" xfId="3" applyFont="1" applyFill="1" applyBorder="1" applyAlignment="1">
      <alignment horizontal="left" vertical="top"/>
      <protection locked="0"/>
    </xf>
    <xf numFmtId="167" fontId="24" fillId="5" borderId="137" xfId="3" applyNumberFormat="1" applyFont="1" applyFill="1" applyBorder="1" applyAlignment="1">
      <alignment horizontal="left" vertical="top"/>
      <protection locked="0"/>
    </xf>
    <xf numFmtId="167" fontId="24" fillId="5" borderId="137" xfId="3" applyNumberFormat="1" applyFont="1" applyFill="1" applyBorder="1" applyAlignment="1">
      <alignment horizontal="right" vertical="top"/>
      <protection locked="0"/>
    </xf>
    <xf numFmtId="0" fontId="22" fillId="5" borderId="137" xfId="0" applyFont="1" applyFill="1" applyBorder="1"/>
    <xf numFmtId="2" fontId="24" fillId="5" borderId="138" xfId="3" applyNumberFormat="1" applyFont="1" applyFill="1" applyBorder="1" applyAlignment="1">
      <alignment horizontal="right" vertical="top"/>
      <protection locked="0"/>
    </xf>
    <xf numFmtId="2" fontId="28" fillId="0" borderId="0" xfId="0" applyNumberFormat="1" applyFont="1"/>
    <xf numFmtId="49" fontId="29" fillId="0" borderId="0" xfId="0" applyNumberFormat="1" applyFont="1"/>
    <xf numFmtId="0" fontId="30" fillId="0" borderId="0" xfId="0" applyFont="1"/>
    <xf numFmtId="9" fontId="31" fillId="5" borderId="0" xfId="0" applyNumberFormat="1" applyFont="1" applyFill="1"/>
    <xf numFmtId="49" fontId="30" fillId="0" borderId="0" xfId="0" applyNumberFormat="1" applyFont="1"/>
    <xf numFmtId="0" fontId="32" fillId="0" borderId="0" xfId="0" applyFont="1" applyAlignment="1">
      <alignment horizontal="left"/>
    </xf>
    <xf numFmtId="49" fontId="33" fillId="0" borderId="0" xfId="0" applyNumberFormat="1" applyFont="1"/>
    <xf numFmtId="17" fontId="30" fillId="0" borderId="0" xfId="0" applyNumberFormat="1" applyFont="1"/>
    <xf numFmtId="0" fontId="34" fillId="0" borderId="0" xfId="0" applyFont="1" applyAlignment="1">
      <alignment horizontal="left"/>
    </xf>
    <xf numFmtId="49" fontId="35" fillId="0" borderId="143" xfId="0" applyNumberFormat="1" applyFont="1" applyBorder="1" applyAlignment="1">
      <alignment horizontal="center" wrapText="1"/>
    </xf>
    <xf numFmtId="49" fontId="35" fillId="0" borderId="144" xfId="0" applyNumberFormat="1" applyFont="1" applyBorder="1" applyAlignment="1">
      <alignment horizontal="center" wrapText="1"/>
    </xf>
    <xf numFmtId="49" fontId="35" fillId="0" borderId="135" xfId="0" applyNumberFormat="1" applyFont="1" applyBorder="1" applyAlignment="1">
      <alignment horizontal="center" wrapText="1"/>
    </xf>
    <xf numFmtId="0" fontId="36" fillId="0" borderId="135" xfId="0" applyFont="1" applyBorder="1"/>
    <xf numFmtId="0" fontId="36" fillId="0" borderId="135" xfId="0" applyFont="1" applyBorder="1" applyAlignment="1">
      <alignment horizontal="right"/>
    </xf>
    <xf numFmtId="4" fontId="36" fillId="0" borderId="135" xfId="0" applyNumberFormat="1" applyFont="1" applyBorder="1" applyAlignment="1" applyProtection="1">
      <alignment horizontal="right" vertical="center"/>
      <protection hidden="1"/>
    </xf>
    <xf numFmtId="0" fontId="36" fillId="0" borderId="140" xfId="0" applyFont="1" applyBorder="1"/>
    <xf numFmtId="4" fontId="36" fillId="0" borderId="140" xfId="0" applyNumberFormat="1" applyFont="1" applyBorder="1" applyAlignment="1" applyProtection="1">
      <alignment horizontal="right" vertical="center"/>
      <protection hidden="1"/>
    </xf>
    <xf numFmtId="0" fontId="36" fillId="0" borderId="140" xfId="0" applyFont="1" applyBorder="1" applyAlignment="1">
      <alignment wrapText="1"/>
    </xf>
    <xf numFmtId="0" fontId="36" fillId="0" borderId="144" xfId="0" applyFont="1" applyBorder="1"/>
    <xf numFmtId="4" fontId="36" fillId="0" borderId="144" xfId="0" applyNumberFormat="1" applyFont="1" applyBorder="1" applyAlignment="1" applyProtection="1">
      <alignment horizontal="right" vertical="center"/>
      <protection hidden="1"/>
    </xf>
    <xf numFmtId="0" fontId="19" fillId="0" borderId="0" xfId="0" applyFont="1"/>
    <xf numFmtId="49" fontId="36" fillId="0" borderId="140" xfId="0" applyNumberFormat="1" applyFont="1" applyBorder="1" applyAlignment="1">
      <alignment horizontal="right"/>
    </xf>
    <xf numFmtId="0" fontId="37" fillId="0" borderId="135" xfId="0" applyFont="1" applyBorder="1"/>
    <xf numFmtId="49" fontId="36" fillId="0" borderId="0" xfId="0" applyNumberFormat="1" applyFont="1"/>
    <xf numFmtId="0" fontId="38" fillId="6" borderId="139" xfId="0" applyFont="1" applyFill="1" applyBorder="1"/>
    <xf numFmtId="0" fontId="38" fillId="6" borderId="140" xfId="0" applyFont="1" applyFill="1" applyBorder="1"/>
    <xf numFmtId="4" fontId="38" fillId="6" borderId="140" xfId="0" applyNumberFormat="1" applyFont="1" applyFill="1" applyBorder="1" applyAlignment="1" applyProtection="1">
      <alignment horizontal="right" vertical="center"/>
      <protection hidden="1"/>
    </xf>
    <xf numFmtId="4" fontId="38" fillId="6" borderId="145" xfId="0" applyNumberFormat="1" applyFont="1" applyFill="1" applyBorder="1" applyAlignment="1" applyProtection="1">
      <alignment horizontal="right" vertical="center"/>
      <protection hidden="1"/>
    </xf>
    <xf numFmtId="0" fontId="38" fillId="6" borderId="134" xfId="0" applyFont="1" applyFill="1" applyBorder="1"/>
    <xf numFmtId="0" fontId="38" fillId="6" borderId="135" xfId="0" applyFont="1" applyFill="1" applyBorder="1"/>
    <xf numFmtId="4" fontId="38" fillId="6" borderId="135" xfId="0" applyNumberFormat="1" applyFont="1" applyFill="1" applyBorder="1" applyAlignment="1" applyProtection="1">
      <alignment horizontal="right" vertical="center"/>
      <protection hidden="1"/>
    </xf>
    <xf numFmtId="0" fontId="38" fillId="6" borderId="136" xfId="0" applyFont="1" applyFill="1" applyBorder="1"/>
    <xf numFmtId="0" fontId="38" fillId="6" borderId="142" xfId="0" applyFont="1" applyFill="1" applyBorder="1"/>
    <xf numFmtId="0" fontId="38" fillId="6" borderId="137" xfId="0" applyFont="1" applyFill="1" applyBorder="1"/>
    <xf numFmtId="4" fontId="38" fillId="6" borderId="138" xfId="0" applyNumberFormat="1" applyFont="1" applyFill="1" applyBorder="1" applyAlignment="1" applyProtection="1">
      <alignment horizontal="right" vertical="center"/>
      <protection hidden="1"/>
    </xf>
    <xf numFmtId="4" fontId="19" fillId="0" borderId="0" xfId="0" applyNumberFormat="1" applyFont="1"/>
    <xf numFmtId="49" fontId="19" fillId="0" borderId="0" xfId="0" applyNumberFormat="1" applyFont="1"/>
    <xf numFmtId="1" fontId="39" fillId="0" borderId="0" xfId="0" applyNumberFormat="1" applyFont="1"/>
    <xf numFmtId="1" fontId="0" fillId="0" borderId="0" xfId="0" applyNumberFormat="1"/>
    <xf numFmtId="2" fontId="0" fillId="0" borderId="0" xfId="0" applyNumberFormat="1"/>
    <xf numFmtId="1" fontId="40" fillId="0" borderId="0" xfId="0" applyNumberFormat="1" applyFont="1"/>
    <xf numFmtId="1" fontId="32" fillId="0" borderId="0" xfId="0" applyNumberFormat="1" applyFont="1"/>
    <xf numFmtId="1" fontId="34" fillId="0" borderId="0" xfId="0" applyNumberFormat="1" applyFont="1"/>
    <xf numFmtId="2" fontId="34" fillId="0" borderId="0" xfId="0" applyNumberFormat="1" applyFont="1"/>
    <xf numFmtId="1" fontId="34" fillId="0" borderId="146" xfId="0" applyNumberFormat="1" applyFont="1" applyBorder="1"/>
    <xf numFmtId="2" fontId="34" fillId="0" borderId="146" xfId="0" applyNumberFormat="1" applyFont="1" applyBorder="1"/>
    <xf numFmtId="1" fontId="34" fillId="0" borderId="146" xfId="0" applyNumberFormat="1" applyFont="1" applyBorder="1" applyAlignment="1">
      <alignment horizontal="righ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2" fontId="34" fillId="0" borderId="0" xfId="0" applyNumberFormat="1" applyFont="1" applyAlignment="1">
      <alignment horizontal="right"/>
    </xf>
    <xf numFmtId="0" fontId="34" fillId="0" borderId="0" xfId="0" applyFont="1"/>
    <xf numFmtId="0" fontId="43" fillId="0" borderId="0" xfId="0" applyFont="1"/>
    <xf numFmtId="1" fontId="44" fillId="0" borderId="0" xfId="0" applyNumberFormat="1" applyFont="1"/>
    <xf numFmtId="2" fontId="44" fillId="0" borderId="0" xfId="0" applyNumberFormat="1" applyFont="1"/>
    <xf numFmtId="1" fontId="34" fillId="0" borderId="0" xfId="0" applyNumberFormat="1" applyFont="1" applyAlignment="1">
      <alignment horizontal="left"/>
    </xf>
    <xf numFmtId="0" fontId="42" fillId="0" borderId="0" xfId="0" applyFont="1"/>
    <xf numFmtId="0" fontId="45" fillId="0" borderId="0" xfId="0" applyFont="1"/>
    <xf numFmtId="2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 vertical="top"/>
    </xf>
    <xf numFmtId="0" fontId="34" fillId="0" borderId="146" xfId="0" applyFont="1" applyBorder="1" applyAlignment="1">
      <alignment horizontal="left" vertical="top"/>
    </xf>
    <xf numFmtId="1" fontId="34" fillId="0" borderId="146" xfId="0" applyNumberFormat="1" applyFont="1" applyBorder="1" applyAlignment="1">
      <alignment horizontal="left"/>
    </xf>
    <xf numFmtId="1" fontId="34" fillId="0" borderId="146" xfId="0" applyNumberFormat="1" applyFont="1" applyBorder="1" applyAlignment="1">
      <alignment vertical="top" wrapText="1"/>
    </xf>
    <xf numFmtId="1" fontId="34" fillId="0" borderId="146" xfId="0" applyNumberFormat="1" applyFont="1" applyBorder="1" applyAlignment="1">
      <alignment vertical="top"/>
    </xf>
    <xf numFmtId="2" fontId="34" fillId="0" borderId="146" xfId="0" applyNumberFormat="1" applyFont="1" applyBorder="1" applyAlignment="1">
      <alignment vertical="top"/>
    </xf>
    <xf numFmtId="2" fontId="34" fillId="0" borderId="146" xfId="0" applyNumberFormat="1" applyFont="1" applyBorder="1" applyAlignment="1">
      <alignment horizontal="right"/>
    </xf>
    <xf numFmtId="0" fontId="34" fillId="0" borderId="146" xfId="0" applyFont="1" applyBorder="1"/>
    <xf numFmtId="1" fontId="34" fillId="0" borderId="147" xfId="0" applyNumberFormat="1" applyFont="1" applyBorder="1" applyAlignment="1">
      <alignment horizontal="left"/>
    </xf>
    <xf numFmtId="1" fontId="34" fillId="0" borderId="147" xfId="0" applyNumberFormat="1" applyFont="1" applyBorder="1"/>
    <xf numFmtId="0" fontId="34" fillId="0" borderId="147" xfId="0" applyFont="1" applyBorder="1"/>
    <xf numFmtId="2" fontId="34" fillId="0" borderId="147" xfId="0" applyNumberFormat="1" applyFont="1" applyBorder="1"/>
    <xf numFmtId="0" fontId="44" fillId="0" borderId="0" xfId="0" applyFont="1" applyAlignment="1">
      <alignment horizontal="left"/>
    </xf>
    <xf numFmtId="0" fontId="44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34" fillId="0" borderId="146" xfId="0" applyFont="1" applyBorder="1" applyAlignment="1">
      <alignment horizontal="left"/>
    </xf>
    <xf numFmtId="1" fontId="46" fillId="0" borderId="0" xfId="0" applyNumberFormat="1" applyFont="1"/>
    <xf numFmtId="0" fontId="46" fillId="0" borderId="0" xfId="0" applyFont="1"/>
    <xf numFmtId="0" fontId="41" fillId="0" borderId="0" xfId="0" applyFont="1"/>
    <xf numFmtId="0" fontId="47" fillId="7" borderId="148" xfId="0" applyFont="1" applyFill="1" applyBorder="1" applyAlignment="1">
      <alignment vertical="center"/>
    </xf>
    <xf numFmtId="0" fontId="48" fillId="7" borderId="149" xfId="0" applyFont="1" applyFill="1" applyBorder="1" applyAlignment="1">
      <alignment wrapText="1"/>
    </xf>
    <xf numFmtId="0" fontId="48" fillId="7" borderId="149" xfId="0" applyFont="1" applyFill="1" applyBorder="1"/>
    <xf numFmtId="0" fontId="48" fillId="0" borderId="0" xfId="0" applyFont="1"/>
    <xf numFmtId="0" fontId="47" fillId="7" borderId="150" xfId="0" applyFont="1" applyFill="1" applyBorder="1" applyAlignment="1">
      <alignment vertical="center"/>
    </xf>
    <xf numFmtId="0" fontId="48" fillId="7" borderId="151" xfId="0" applyFont="1" applyFill="1" applyBorder="1" applyAlignment="1">
      <alignment vertical="center" wrapText="1"/>
    </xf>
    <xf numFmtId="0" fontId="48" fillId="7" borderId="151" xfId="0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49" fontId="50" fillId="0" borderId="152" xfId="0" applyNumberFormat="1" applyFont="1" applyBorder="1" applyAlignment="1">
      <alignment horizontal="center" vertical="center" wrapText="1"/>
    </xf>
    <xf numFmtId="0" fontId="22" fillId="0" borderId="153" xfId="0" applyFont="1" applyBorder="1" applyAlignment="1">
      <alignment horizontal="left" vertical="center" wrapText="1"/>
    </xf>
    <xf numFmtId="0" fontId="22" fillId="0" borderId="153" xfId="0" applyFont="1" applyBorder="1" applyAlignment="1">
      <alignment vertical="center"/>
    </xf>
    <xf numFmtId="0" fontId="52" fillId="0" borderId="153" xfId="0" applyFont="1" applyBorder="1" applyAlignment="1">
      <alignment vertical="center"/>
    </xf>
    <xf numFmtId="43" fontId="22" fillId="0" borderId="154" xfId="2" applyFont="1" applyBorder="1" applyAlignment="1">
      <alignment vertical="center"/>
    </xf>
    <xf numFmtId="43" fontId="52" fillId="0" borderId="153" xfId="2" applyFont="1" applyBorder="1" applyAlignment="1">
      <alignment vertical="center"/>
    </xf>
    <xf numFmtId="0" fontId="52" fillId="0" borderId="0" xfId="0" applyFont="1" applyAlignment="1">
      <alignment vertical="center"/>
    </xf>
    <xf numFmtId="49" fontId="22" fillId="0" borderId="153" xfId="0" applyNumberFormat="1" applyFont="1" applyBorder="1" applyAlignment="1">
      <alignment horizontal="left" vertical="center" wrapText="1"/>
    </xf>
    <xf numFmtId="49" fontId="50" fillId="0" borderId="152" xfId="0" applyNumberFormat="1" applyFont="1" applyBorder="1" applyAlignment="1">
      <alignment horizontal="left" vertical="center" wrapText="1"/>
    </xf>
    <xf numFmtId="0" fontId="22" fillId="0" borderId="153" xfId="0" applyFont="1" applyBorder="1" applyAlignment="1">
      <alignment horizontal="left" vertical="center"/>
    </xf>
    <xf numFmtId="0" fontId="52" fillId="0" borderId="153" xfId="0" applyFont="1" applyBorder="1" applyAlignment="1">
      <alignment horizontal="left" vertical="center"/>
    </xf>
    <xf numFmtId="43" fontId="52" fillId="0" borderId="153" xfId="2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7" fillId="0" borderId="65" xfId="0" applyFont="1" applyBorder="1"/>
    <xf numFmtId="0" fontId="7" fillId="0" borderId="80" xfId="0" applyFont="1" applyBorder="1"/>
    <xf numFmtId="0" fontId="4" fillId="0" borderId="5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9" xfId="0" applyFont="1" applyBorder="1"/>
    <xf numFmtId="0" fontId="7" fillId="0" borderId="118" xfId="0" applyFont="1" applyBorder="1"/>
    <xf numFmtId="0" fontId="7" fillId="0" borderId="123" xfId="0" applyFont="1" applyBorder="1"/>
    <xf numFmtId="0" fontId="7" fillId="0" borderId="10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28" xfId="0" applyFont="1" applyBorder="1"/>
    <xf numFmtId="0" fontId="7" fillId="0" borderId="0" xfId="0" applyFont="1"/>
    <xf numFmtId="0" fontId="7" fillId="0" borderId="121" xfId="0" applyFont="1" applyBorder="1"/>
    <xf numFmtId="0" fontId="7" fillId="0" borderId="38" xfId="0" applyFont="1" applyBorder="1"/>
    <xf numFmtId="0" fontId="7" fillId="0" borderId="89" xfId="0" applyFont="1" applyBorder="1"/>
    <xf numFmtId="0" fontId="7" fillId="0" borderId="37" xfId="0" applyFont="1" applyBorder="1"/>
    <xf numFmtId="0" fontId="7" fillId="0" borderId="91" xfId="0" applyFont="1" applyBorder="1"/>
    <xf numFmtId="0" fontId="7" fillId="0" borderId="83" xfId="0" applyFont="1" applyBorder="1"/>
    <xf numFmtId="0" fontId="7" fillId="0" borderId="39" xfId="0" applyFont="1" applyBorder="1"/>
    <xf numFmtId="0" fontId="7" fillId="0" borderId="82" xfId="0" applyFont="1" applyBorder="1"/>
    <xf numFmtId="0" fontId="7" fillId="0" borderId="92" xfId="0" applyFont="1" applyBorder="1"/>
    <xf numFmtId="0" fontId="7" fillId="0" borderId="84" xfId="0" applyFont="1" applyBorder="1"/>
    <xf numFmtId="0" fontId="7" fillId="0" borderId="2" xfId="0" applyFont="1" applyBorder="1"/>
    <xf numFmtId="0" fontId="7" fillId="0" borderId="56" xfId="0" applyFont="1" applyBorder="1"/>
    <xf numFmtId="0" fontId="7" fillId="0" borderId="81" xfId="0" applyFont="1" applyBorder="1"/>
    <xf numFmtId="0" fontId="7" fillId="0" borderId="94" xfId="0" applyFont="1" applyBorder="1"/>
    <xf numFmtId="0" fontId="7" fillId="0" borderId="87" xfId="0" applyFont="1" applyBorder="1"/>
    <xf numFmtId="164" fontId="7" fillId="0" borderId="80" xfId="0" applyNumberFormat="1" applyFont="1" applyBorder="1"/>
    <xf numFmtId="164" fontId="7" fillId="0" borderId="81" xfId="0" applyNumberFormat="1" applyFont="1" applyBorder="1"/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12" fillId="0" borderId="25" xfId="0" applyFont="1" applyBorder="1"/>
    <xf numFmtId="0" fontId="7" fillId="0" borderId="26" xfId="0" applyFont="1" applyBorder="1"/>
    <xf numFmtId="0" fontId="7" fillId="0" borderId="100" xfId="0" applyFont="1" applyBorder="1"/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43" xfId="0" applyFont="1" applyBorder="1"/>
    <xf numFmtId="0" fontId="7" fillId="0" borderId="33" xfId="0" applyFont="1" applyBorder="1"/>
    <xf numFmtId="0" fontId="7" fillId="0" borderId="55" xfId="0" applyFont="1" applyBorder="1"/>
    <xf numFmtId="0" fontId="7" fillId="0" borderId="19" xfId="0" applyFont="1" applyBorder="1"/>
    <xf numFmtId="0" fontId="7" fillId="0" borderId="52" xfId="0" applyFont="1" applyBorder="1"/>
    <xf numFmtId="0" fontId="5" fillId="0" borderId="117" xfId="0" applyFont="1" applyBorder="1" applyAlignment="1">
      <alignment wrapText="1"/>
    </xf>
    <xf numFmtId="0" fontId="5" fillId="0" borderId="113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2" fillId="0" borderId="117" xfId="0" applyFont="1" applyBorder="1" applyAlignment="1">
      <alignment wrapText="1"/>
    </xf>
    <xf numFmtId="0" fontId="12" fillId="0" borderId="113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7" fillId="0" borderId="93" xfId="0" applyFont="1" applyBorder="1"/>
    <xf numFmtId="0" fontId="7" fillId="0" borderId="85" xfId="0" applyFont="1" applyBorder="1"/>
    <xf numFmtId="0" fontId="7" fillId="0" borderId="76" xfId="0" applyFont="1" applyBorder="1"/>
    <xf numFmtId="0" fontId="7" fillId="0" borderId="86" xfId="0" applyFont="1" applyBorder="1"/>
    <xf numFmtId="0" fontId="7" fillId="0" borderId="20" xfId="0" applyFont="1" applyBorder="1"/>
    <xf numFmtId="0" fontId="7" fillId="0" borderId="72" xfId="0" applyFont="1" applyBorder="1"/>
    <xf numFmtId="0" fontId="7" fillId="0" borderId="88" xfId="0" applyFont="1" applyBorder="1"/>
    <xf numFmtId="0" fontId="10" fillId="3" borderId="44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12" fillId="0" borderId="66" xfId="0" applyFont="1" applyBorder="1" applyAlignment="1">
      <alignment wrapText="1"/>
    </xf>
    <xf numFmtId="0" fontId="12" fillId="0" borderId="74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7" fillId="0" borderId="50" xfId="0" applyFont="1" applyBorder="1"/>
    <xf numFmtId="0" fontId="5" fillId="0" borderId="50" xfId="0" applyFont="1" applyBorder="1"/>
    <xf numFmtId="0" fontId="5" fillId="0" borderId="0" xfId="0" applyFont="1"/>
    <xf numFmtId="0" fontId="5" fillId="0" borderId="65" xfId="0" applyFont="1" applyBorder="1"/>
    <xf numFmtId="0" fontId="5" fillId="0" borderId="112" xfId="0" applyFont="1" applyBorder="1"/>
    <xf numFmtId="0" fontId="5" fillId="2" borderId="6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13" fillId="0" borderId="78" xfId="0" applyFont="1" applyBorder="1"/>
    <xf numFmtId="0" fontId="5" fillId="0" borderId="0" xfId="0" applyFont="1" applyAlignment="1">
      <alignment horizontal="left"/>
    </xf>
    <xf numFmtId="0" fontId="16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3" fillId="0" borderId="70" xfId="0" applyFont="1" applyBorder="1"/>
    <xf numFmtId="0" fontId="13" fillId="0" borderId="71" xfId="0" applyFont="1" applyBorder="1"/>
    <xf numFmtId="0" fontId="15" fillId="0" borderId="65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165" fontId="12" fillId="0" borderId="63" xfId="0" applyNumberFormat="1" applyFont="1" applyBorder="1" applyAlignment="1">
      <alignment wrapText="1"/>
    </xf>
    <xf numFmtId="165" fontId="12" fillId="0" borderId="74" xfId="0" applyNumberFormat="1" applyFont="1" applyBorder="1" applyAlignment="1">
      <alignment wrapText="1"/>
    </xf>
    <xf numFmtId="165" fontId="12" fillId="0" borderId="20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71" xfId="0" applyFont="1" applyBorder="1" applyAlignment="1">
      <alignment wrapText="1"/>
    </xf>
    <xf numFmtId="0" fontId="7" fillId="0" borderId="0" xfId="0" quotePrefix="1" applyFont="1" applyAlignment="1">
      <alignment wrapText="1"/>
    </xf>
    <xf numFmtId="0" fontId="17" fillId="0" borderId="0" xfId="0" applyFont="1"/>
    <xf numFmtId="0" fontId="30" fillId="0" borderId="0" xfId="0" applyFont="1" applyAlignment="1">
      <alignment horizontal="center"/>
    </xf>
    <xf numFmtId="0" fontId="20" fillId="5" borderId="0" xfId="0" applyFont="1" applyFill="1" applyAlignment="1">
      <alignment horizontal="left" vertical="top"/>
    </xf>
    <xf numFmtId="0" fontId="21" fillId="5" borderId="0" xfId="0" applyFont="1" applyFill="1" applyAlignment="1">
      <alignment horizontal="left" vertical="top"/>
    </xf>
  </cellXfs>
  <cellStyles count="4">
    <cellStyle name="Čiarka" xfId="2" builtinId="3"/>
    <cellStyle name="Hypertextové prepojenie" xfId="1" builtinId="8"/>
    <cellStyle name="Normálna" xfId="0" builtinId="0"/>
    <cellStyle name="normálne_005.14_VZT_Rozpočet vzduchotechnika  (Dodávka a montáž)" xfId="3" xr:uid="{CC51E10B-F265-4549-B811-FDD07AAF02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114300</xdr:rowOff>
    </xdr:from>
    <xdr:to>
      <xdr:col>8</xdr:col>
      <xdr:colOff>304800</xdr:colOff>
      <xdr:row>34</xdr:row>
      <xdr:rowOff>118110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A5B904F-CEB4-4840-9BDA-163414B7C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933575"/>
          <a:ext cx="1524000" cy="5718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327660</xdr:rowOff>
    </xdr:from>
    <xdr:to>
      <xdr:col>9</xdr:col>
      <xdr:colOff>373380</xdr:colOff>
      <xdr:row>30</xdr:row>
      <xdr:rowOff>59055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33BCC25E-8154-4597-AADE-B20F9B6B7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461385"/>
          <a:ext cx="2202180" cy="443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144780</xdr:rowOff>
    </xdr:from>
    <xdr:to>
      <xdr:col>9</xdr:col>
      <xdr:colOff>0</xdr:colOff>
      <xdr:row>24</xdr:row>
      <xdr:rowOff>60960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DE7D3EAF-E393-4B70-97D6-7530FCA4D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4592955"/>
          <a:ext cx="1828800" cy="296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220980</xdr:rowOff>
    </xdr:from>
    <xdr:to>
      <xdr:col>10</xdr:col>
      <xdr:colOff>289560</xdr:colOff>
      <xdr:row>23</xdr:row>
      <xdr:rowOff>95250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94AEA735-27C8-43CC-9EED-A12B021FA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4669155"/>
          <a:ext cx="2727960" cy="2760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6E34-8692-4DA9-BF73-CE7E72E07A17}">
  <dimension ref="A1:Z23"/>
  <sheetViews>
    <sheetView workbookViewId="0"/>
  </sheetViews>
  <sheetFormatPr defaultColWidth="0" defaultRowHeight="15" zeroHeight="1"/>
  <cols>
    <col min="1" max="1" width="54" customWidth="1"/>
    <col min="2" max="3" width="15.7109375" customWidth="1"/>
    <col min="4" max="5" width="8.7109375" customWidth="1"/>
    <col min="6" max="6" width="18.7109375" customWidth="1"/>
    <col min="7" max="7" width="10.7109375" customWidth="1"/>
    <col min="8" max="8" width="9.140625" customWidth="1"/>
    <col min="9" max="26" width="0" hidden="1" customWidth="1"/>
    <col min="27" max="16384" width="9.140625" hidden="1"/>
  </cols>
  <sheetData>
    <row r="1" spans="1:26" ht="15.75">
      <c r="A1" s="1"/>
      <c r="B1" s="1"/>
      <c r="C1" s="1"/>
      <c r="D1" s="1"/>
      <c r="E1" s="1"/>
      <c r="F1" s="2"/>
      <c r="G1" s="2"/>
    </row>
    <row r="2" spans="1:26" ht="35.1" customHeight="1">
      <c r="A2" s="439" t="s">
        <v>40</v>
      </c>
      <c r="B2" s="439"/>
      <c r="C2" s="439"/>
      <c r="D2" s="439"/>
      <c r="E2" s="439"/>
      <c r="F2" s="3" t="s">
        <v>911</v>
      </c>
      <c r="G2" s="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440"/>
      <c r="B3" s="440"/>
      <c r="C3" s="440"/>
      <c r="D3" s="440"/>
      <c r="E3" s="440"/>
      <c r="F3" s="4" t="s">
        <v>912</v>
      </c>
      <c r="G3" s="15" t="s">
        <v>913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440"/>
      <c r="B4" s="440"/>
      <c r="C4" s="440"/>
      <c r="D4" s="440"/>
      <c r="E4" s="440"/>
      <c r="F4" s="242">
        <v>0.23</v>
      </c>
      <c r="G4" s="243">
        <v>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5"/>
      <c r="B5" s="5"/>
      <c r="C5" s="5"/>
      <c r="D5" s="5"/>
      <c r="E5" s="5"/>
      <c r="F5" s="5"/>
      <c r="G5" s="16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0" t="s">
        <v>914</v>
      </c>
      <c r="B6" s="10" t="s">
        <v>14</v>
      </c>
      <c r="C6" s="10" t="s">
        <v>915</v>
      </c>
      <c r="D6" s="10" t="s">
        <v>916</v>
      </c>
      <c r="E6" s="10" t="s">
        <v>917</v>
      </c>
      <c r="F6" s="10" t="s">
        <v>918</v>
      </c>
      <c r="G6" s="10" t="s">
        <v>919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85" t="s">
        <v>920</v>
      </c>
      <c r="B7" s="11">
        <f>'SO 01 - ZATEPLENIE STREŠN35213'!I340-Rekapitulácia!D7</f>
        <v>0</v>
      </c>
      <c r="C7" s="11">
        <f>'SO 01 - ZATEPLENIE STREŠN35213'!P25</f>
        <v>0</v>
      </c>
      <c r="D7" s="11">
        <f>'SO 01 - ZATEPLENIE STREŠN35213'!P17</f>
        <v>0</v>
      </c>
      <c r="E7" s="11">
        <f>'SO 01 - ZATEPLENIE STREŠN35213'!P16</f>
        <v>0</v>
      </c>
      <c r="F7" s="11">
        <f>'SO 01 - ZATEPLENIE STREŠN35213'!P14</f>
        <v>0</v>
      </c>
      <c r="G7" s="17">
        <f t="shared" ref="G7:G14" si="0">B7+C7+D7+E7+F7</f>
        <v>0</v>
      </c>
      <c r="H7" s="14"/>
      <c r="I7" s="14"/>
      <c r="J7" s="14"/>
      <c r="K7" s="14">
        <f>'SO 01 - ZATEPLENIE STREŠN35213'!K340</f>
        <v>0</v>
      </c>
      <c r="L7" s="14"/>
      <c r="M7" s="14"/>
      <c r="N7" s="14"/>
      <c r="O7" s="14"/>
      <c r="P7" s="14"/>
      <c r="Q7" s="14">
        <v>30.126000000000001</v>
      </c>
      <c r="R7" s="14"/>
      <c r="S7" s="14"/>
      <c r="T7" s="14"/>
      <c r="U7" s="14"/>
      <c r="V7" s="14"/>
      <c r="W7" s="14"/>
      <c r="X7" s="14"/>
      <c r="Y7" s="14"/>
      <c r="Z7" s="18"/>
    </row>
    <row r="8" spans="1:26">
      <c r="A8" s="85" t="s">
        <v>921</v>
      </c>
      <c r="B8" s="11">
        <f>'SO 01 - EXTER A INTER O35214'!I699-Rekapitulácia!D8</f>
        <v>0</v>
      </c>
      <c r="C8" s="11">
        <f>'SO 01 - EXTER A INTER O35214'!P25</f>
        <v>0</v>
      </c>
      <c r="D8" s="11">
        <f>'SO 01 - EXTER A INTER O35214'!P17</f>
        <v>0</v>
      </c>
      <c r="E8" s="11">
        <f>'SO 01 - EXTER A INTER O35214'!P16</f>
        <v>0</v>
      </c>
      <c r="F8" s="11">
        <f>'SO 01 - EXTER A INTER O35214'!P14</f>
        <v>0</v>
      </c>
      <c r="G8" s="17">
        <f t="shared" si="0"/>
        <v>0</v>
      </c>
      <c r="H8" s="14"/>
      <c r="I8" s="14"/>
      <c r="J8" s="14"/>
      <c r="K8" s="14">
        <f>'SO 01 - EXTER A INTER O35214'!K699</f>
        <v>0</v>
      </c>
      <c r="L8" s="14"/>
      <c r="M8" s="14"/>
      <c r="N8" s="14"/>
      <c r="O8" s="14"/>
      <c r="P8" s="14"/>
      <c r="Q8" s="14">
        <v>30.126000000000001</v>
      </c>
      <c r="R8" s="14"/>
      <c r="S8" s="14"/>
      <c r="T8" s="14"/>
      <c r="U8" s="14"/>
      <c r="V8" s="14"/>
      <c r="W8" s="14"/>
      <c r="X8" s="14"/>
      <c r="Y8" s="14"/>
      <c r="Z8" s="18"/>
    </row>
    <row r="9" spans="1:26">
      <c r="A9" s="85" t="s">
        <v>922</v>
      </c>
      <c r="B9" s="11">
        <f>'SO 01 - UVK35215'!I80-Rekapitulácia!D9</f>
        <v>0</v>
      </c>
      <c r="C9" s="11">
        <f>'SO 01 - UVK35215'!P25</f>
        <v>0</v>
      </c>
      <c r="D9" s="11">
        <f>'SO 01 - UVK35215'!P17</f>
        <v>0</v>
      </c>
      <c r="E9" s="11">
        <f>'SO 01 - UVK35215'!P16</f>
        <v>0</v>
      </c>
      <c r="F9" s="11">
        <f>'SO 01 - UVK35215'!P14</f>
        <v>0</v>
      </c>
      <c r="G9" s="17">
        <f t="shared" si="0"/>
        <v>0</v>
      </c>
      <c r="H9" s="14"/>
      <c r="I9" s="14"/>
      <c r="J9" s="14"/>
      <c r="K9" s="14">
        <f>'SO 01 - UVK35215'!K80</f>
        <v>0</v>
      </c>
      <c r="L9" s="14"/>
      <c r="M9" s="14"/>
      <c r="N9" s="14"/>
      <c r="O9" s="14"/>
      <c r="P9" s="14"/>
      <c r="Q9" s="14">
        <v>30.126000000000001</v>
      </c>
      <c r="R9" s="14"/>
      <c r="S9" s="14"/>
      <c r="T9" s="14"/>
      <c r="U9" s="14"/>
      <c r="V9" s="14"/>
      <c r="W9" s="14"/>
      <c r="X9" s="14"/>
      <c r="Y9" s="14"/>
      <c r="Z9" s="18"/>
    </row>
    <row r="10" spans="1:26">
      <c r="A10" s="85" t="s">
        <v>923</v>
      </c>
      <c r="B10" s="11">
        <f>'SO 01 - SLP35219'!I114-Rekapitulácia!D10</f>
        <v>0</v>
      </c>
      <c r="C10" s="11">
        <f>'SO 01 - SLP35219'!P25</f>
        <v>0</v>
      </c>
      <c r="D10" s="11">
        <f>'SO 01 - SLP35219'!P17</f>
        <v>0</v>
      </c>
      <c r="E10" s="11">
        <f>'SO 01 - SLP35219'!P16</f>
        <v>0</v>
      </c>
      <c r="F10" s="11">
        <f>'SO 01 - SLP35219'!P14</f>
        <v>0</v>
      </c>
      <c r="G10" s="17">
        <f t="shared" si="0"/>
        <v>0</v>
      </c>
      <c r="H10" s="14"/>
      <c r="I10" s="14"/>
      <c r="J10" s="14"/>
      <c r="K10" s="14">
        <f>'SO 01 - SLP35219'!K114</f>
        <v>0</v>
      </c>
      <c r="L10" s="14"/>
      <c r="M10" s="14"/>
      <c r="N10" s="14"/>
      <c r="O10" s="14"/>
      <c r="P10" s="14"/>
      <c r="Q10" s="14">
        <v>30.126000000000001</v>
      </c>
      <c r="R10" s="14"/>
      <c r="S10" s="14"/>
      <c r="T10" s="14"/>
      <c r="U10" s="14"/>
      <c r="V10" s="14"/>
      <c r="W10" s="14"/>
      <c r="X10" s="14"/>
      <c r="Y10" s="14"/>
      <c r="Z10" s="18"/>
    </row>
    <row r="11" spans="1:26">
      <c r="A11" s="85" t="s">
        <v>924</v>
      </c>
      <c r="B11" s="11">
        <f>'SO 01 - ELI35220'!I82-Rekapitulácia!D11</f>
        <v>0</v>
      </c>
      <c r="C11" s="11">
        <f>'SO 01 - ELI35220'!P25</f>
        <v>0</v>
      </c>
      <c r="D11" s="11">
        <f>'SO 01 - ELI35220'!P17</f>
        <v>0</v>
      </c>
      <c r="E11" s="11">
        <f>'SO 01 - ELI35220'!P16</f>
        <v>0</v>
      </c>
      <c r="F11" s="11">
        <f>'SO 01 - ELI35220'!P14</f>
        <v>0</v>
      </c>
      <c r="G11" s="17">
        <f t="shared" si="0"/>
        <v>0</v>
      </c>
      <c r="H11" s="14"/>
      <c r="I11" s="14"/>
      <c r="J11" s="14"/>
      <c r="K11" s="14">
        <f>'SO 01 - ELI35220'!K82</f>
        <v>0</v>
      </c>
      <c r="L11" s="14"/>
      <c r="M11" s="14"/>
      <c r="N11" s="14"/>
      <c r="O11" s="14"/>
      <c r="P11" s="14"/>
      <c r="Q11" s="14">
        <v>30.126000000000001</v>
      </c>
      <c r="R11" s="14"/>
      <c r="S11" s="14"/>
      <c r="T11" s="14"/>
      <c r="U11" s="14"/>
      <c r="V11" s="14"/>
      <c r="W11" s="14"/>
      <c r="X11" s="14"/>
      <c r="Y11" s="14"/>
      <c r="Z11" s="18"/>
    </row>
    <row r="12" spans="1:26">
      <c r="A12" s="85" t="s">
        <v>925</v>
      </c>
      <c r="B12" s="11">
        <f>'SO 01 - Bleskozvod (LPS)35221'!I106-Rekapitulácia!D12</f>
        <v>0</v>
      </c>
      <c r="C12" s="11">
        <f>'SO 01 - Bleskozvod (LPS)35221'!P25</f>
        <v>0</v>
      </c>
      <c r="D12" s="11">
        <f>'SO 01 - Bleskozvod (LPS)35221'!P17</f>
        <v>0</v>
      </c>
      <c r="E12" s="11">
        <f>'SO 01 - Bleskozvod (LPS)35221'!P16</f>
        <v>0</v>
      </c>
      <c r="F12" s="11">
        <f>'SO 01 - Bleskozvod (LPS)35221'!P14</f>
        <v>0</v>
      </c>
      <c r="G12" s="17">
        <f t="shared" si="0"/>
        <v>0</v>
      </c>
      <c r="H12" s="14"/>
      <c r="I12" s="14"/>
      <c r="J12" s="14"/>
      <c r="K12" s="14">
        <f>'SO 01 - Bleskozvod (LPS)35221'!K106</f>
        <v>0</v>
      </c>
      <c r="L12" s="14"/>
      <c r="M12" s="14"/>
      <c r="N12" s="14"/>
      <c r="O12" s="14"/>
      <c r="P12" s="14"/>
      <c r="Q12" s="14">
        <v>30.126000000000001</v>
      </c>
      <c r="R12" s="14"/>
      <c r="S12" s="14"/>
      <c r="T12" s="14"/>
      <c r="U12" s="14"/>
      <c r="V12" s="14"/>
      <c r="W12" s="14"/>
      <c r="X12" s="14"/>
      <c r="Y12" s="14"/>
      <c r="Z12" s="18"/>
    </row>
    <row r="13" spans="1:26">
      <c r="A13" s="85" t="s">
        <v>926</v>
      </c>
      <c r="B13" s="11">
        <f>'SO 01 - Fotovoltika (FVZ)35222'!I98-Rekapitulácia!D13</f>
        <v>0</v>
      </c>
      <c r="C13" s="11">
        <f>'SO 01 - Fotovoltika (FVZ)35222'!P25</f>
        <v>0</v>
      </c>
      <c r="D13" s="11">
        <f>'SO 01 - Fotovoltika (FVZ)35222'!P17</f>
        <v>0</v>
      </c>
      <c r="E13" s="11">
        <f>'SO 01 - Fotovoltika (FVZ)35222'!P16</f>
        <v>0</v>
      </c>
      <c r="F13" s="11">
        <f>'SO 01 - Fotovoltika (FVZ)35222'!P14</f>
        <v>0</v>
      </c>
      <c r="G13" s="17">
        <f t="shared" si="0"/>
        <v>0</v>
      </c>
      <c r="H13" s="14"/>
      <c r="I13" s="14"/>
      <c r="J13" s="14"/>
      <c r="K13" s="14">
        <f>'SO 01 - Fotovoltika (FVZ)35222'!K98</f>
        <v>0</v>
      </c>
      <c r="L13" s="14"/>
      <c r="M13" s="14"/>
      <c r="N13" s="14"/>
      <c r="O13" s="14"/>
      <c r="P13" s="14"/>
      <c r="Q13" s="14">
        <v>30.126000000000001</v>
      </c>
      <c r="R13" s="14"/>
      <c r="S13" s="14"/>
      <c r="T13" s="14"/>
      <c r="U13" s="14"/>
      <c r="V13" s="14"/>
      <c r="W13" s="14"/>
      <c r="X13" s="14"/>
      <c r="Y13" s="14"/>
      <c r="Z13" s="18"/>
    </row>
    <row r="14" spans="1:26">
      <c r="A14" s="88" t="s">
        <v>927</v>
      </c>
      <c r="B14" s="72">
        <f>'SO 01 - VZT35223'!I80-Rekapitulácia!D14</f>
        <v>0</v>
      </c>
      <c r="C14" s="72">
        <f>'SO 01 - VZT35223'!P25</f>
        <v>0</v>
      </c>
      <c r="D14" s="72">
        <f>'SO 01 - VZT35223'!P17</f>
        <v>0</v>
      </c>
      <c r="E14" s="72">
        <f>'SO 01 - VZT35223'!P16</f>
        <v>0</v>
      </c>
      <c r="F14" s="72">
        <f>'SO 01 - VZT35223'!P14</f>
        <v>0</v>
      </c>
      <c r="G14" s="236">
        <f t="shared" si="0"/>
        <v>0</v>
      </c>
      <c r="H14" s="14"/>
      <c r="I14" s="14"/>
      <c r="J14" s="14"/>
      <c r="K14" s="14">
        <f>'SO 01 - VZT35223'!K80</f>
        <v>0</v>
      </c>
      <c r="L14" s="14"/>
      <c r="M14" s="14"/>
      <c r="N14" s="14"/>
      <c r="O14" s="14"/>
      <c r="P14" s="14"/>
      <c r="Q14" s="14">
        <v>30.126000000000001</v>
      </c>
      <c r="R14" s="14"/>
      <c r="S14" s="14"/>
      <c r="T14" s="14"/>
      <c r="U14" s="14"/>
      <c r="V14" s="14"/>
      <c r="W14" s="14"/>
      <c r="X14" s="14"/>
      <c r="Y14" s="14"/>
      <c r="Z14" s="18"/>
    </row>
    <row r="15" spans="1:26">
      <c r="A15" s="238" t="s">
        <v>928</v>
      </c>
      <c r="B15" s="239">
        <f>SUM(B7:B14)</f>
        <v>0</v>
      </c>
      <c r="C15" s="239">
        <f>SUM(C7:C14)</f>
        <v>0</v>
      </c>
      <c r="D15" s="239">
        <f>SUM(D7:D14)</f>
        <v>0</v>
      </c>
      <c r="E15" s="239">
        <f>SUM(E7:E14)</f>
        <v>0</v>
      </c>
      <c r="F15" s="239">
        <f>SUM(F7:F14)</f>
        <v>0</v>
      </c>
      <c r="G15" s="239">
        <f>SUM(G7:G14)-SUM(Z7:Z14)</f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35" t="s">
        <v>929</v>
      </c>
      <c r="B16" s="237">
        <f>G15-SUM(Rekapitulácia!K7:'Rekapitulácia'!K14)*1</f>
        <v>0</v>
      </c>
      <c r="C16" s="237"/>
      <c r="D16" s="237"/>
      <c r="E16" s="237"/>
      <c r="F16" s="237"/>
      <c r="G16" s="237">
        <f>ROUND(((ROUND(B16,2)*23)/100),2)*1</f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39" t="s">
        <v>930</v>
      </c>
      <c r="B17" s="235">
        <f>(G15-B16)</f>
        <v>0</v>
      </c>
      <c r="C17" s="235"/>
      <c r="D17" s="235"/>
      <c r="E17" s="235"/>
      <c r="F17" s="235"/>
      <c r="G17" s="235">
        <f>ROUND(((ROUND(B17,2)*0)/100),2)</f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240" t="s">
        <v>931</v>
      </c>
      <c r="B18" s="241"/>
      <c r="C18" s="241"/>
      <c r="D18" s="241"/>
      <c r="E18" s="241"/>
      <c r="F18" s="241"/>
      <c r="G18" s="241">
        <f>SUM(G15:G17)</f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/>
    <row r="20" spans="1:26"/>
    <row r="21" spans="1:26"/>
    <row r="22" spans="1:26"/>
    <row r="23" spans="1:26"/>
  </sheetData>
  <mergeCells count="2">
    <mergeCell ref="A2:E2"/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C757-B9C9-47E6-BE66-2BAB87556074}">
  <dimension ref="A1:AA47"/>
  <sheetViews>
    <sheetView workbookViewId="0"/>
  </sheetViews>
  <sheetFormatPr defaultColWidth="0" defaultRowHeight="15" zeroHeight="1"/>
  <cols>
    <col min="1" max="1" width="1.7109375" customWidth="1"/>
    <col min="2" max="2" width="8.7109375" customWidth="1"/>
    <col min="3" max="4" width="10.7109375" customWidth="1"/>
    <col min="5" max="5" width="12.7109375" customWidth="1"/>
    <col min="6" max="9" width="10.7109375" customWidth="1"/>
    <col min="10" max="10" width="1.7109375" customWidth="1"/>
    <col min="11" max="26" width="0" hidden="1" customWidth="1"/>
    <col min="27" max="27" width="9.140625" customWidth="1"/>
    <col min="28" max="16384" width="9.140625" hidden="1"/>
  </cols>
  <sheetData>
    <row r="1" spans="1:23" ht="3" customHeight="1">
      <c r="A1" s="126"/>
      <c r="B1" s="126"/>
      <c r="C1" s="126"/>
      <c r="D1" s="126"/>
      <c r="E1" s="126"/>
      <c r="F1" s="126"/>
      <c r="G1" s="126"/>
      <c r="H1" s="126"/>
      <c r="I1" s="127"/>
      <c r="J1" s="110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>
        <v>30.126000000000001</v>
      </c>
    </row>
    <row r="2" spans="1:23" ht="27.95" customHeight="1">
      <c r="A2" s="126"/>
      <c r="B2" s="443" t="s">
        <v>932</v>
      </c>
      <c r="C2" s="444"/>
      <c r="D2" s="444"/>
      <c r="E2" s="444"/>
      <c r="F2" s="444"/>
      <c r="G2" s="444"/>
      <c r="H2" s="444"/>
      <c r="I2" s="445"/>
      <c r="J2" s="446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</row>
    <row r="3" spans="1:23" ht="27.95" customHeight="1">
      <c r="A3" s="126"/>
      <c r="B3" s="447" t="s">
        <v>1</v>
      </c>
      <c r="C3" s="448"/>
      <c r="D3" s="448"/>
      <c r="E3" s="448"/>
      <c r="F3" s="448"/>
      <c r="G3" s="448"/>
      <c r="H3" s="448"/>
      <c r="I3" s="449"/>
      <c r="J3" s="450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</row>
    <row r="4" spans="1:23" ht="27.95" customHeight="1">
      <c r="A4" s="33"/>
      <c r="B4" s="29"/>
      <c r="C4" s="30"/>
      <c r="D4" s="31"/>
      <c r="E4" s="31"/>
      <c r="F4" s="31" t="s">
        <v>3</v>
      </c>
      <c r="G4" s="31"/>
      <c r="H4" s="31"/>
      <c r="I4" s="32"/>
      <c r="J4" s="110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</row>
    <row r="5" spans="1:23" ht="20.100000000000001" customHeight="1">
      <c r="A5" s="33"/>
      <c r="B5" s="34"/>
      <c r="C5" s="30"/>
      <c r="D5" s="31"/>
      <c r="E5" s="31"/>
      <c r="F5" s="31" t="s">
        <v>4</v>
      </c>
      <c r="G5" s="31"/>
      <c r="H5" s="31"/>
      <c r="I5" s="32"/>
      <c r="J5" s="110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</row>
    <row r="6" spans="1:23" ht="20.100000000000001" customHeight="1">
      <c r="A6" s="33"/>
      <c r="B6" s="34" t="s">
        <v>5</v>
      </c>
      <c r="C6" s="30"/>
      <c r="D6" s="31" t="s">
        <v>6</v>
      </c>
      <c r="E6" s="31"/>
      <c r="F6" s="31" t="s">
        <v>7</v>
      </c>
      <c r="G6" s="31" t="s">
        <v>8</v>
      </c>
      <c r="H6" s="31"/>
      <c r="I6" s="32"/>
      <c r="J6" s="110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</row>
    <row r="7" spans="1:23" ht="20.100000000000001" customHeight="1">
      <c r="A7" s="33"/>
      <c r="B7" s="451" t="s">
        <v>9</v>
      </c>
      <c r="C7" s="452"/>
      <c r="D7" s="452"/>
      <c r="E7" s="452"/>
      <c r="F7" s="452"/>
      <c r="G7" s="452"/>
      <c r="H7" s="453"/>
      <c r="I7" s="32"/>
      <c r="J7" s="110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</row>
    <row r="8" spans="1:23" ht="20.100000000000001" customHeight="1">
      <c r="A8" s="33"/>
      <c r="B8" s="34" t="s">
        <v>10</v>
      </c>
      <c r="C8" s="30"/>
      <c r="D8" s="31"/>
      <c r="E8" s="31"/>
      <c r="F8" s="31" t="s">
        <v>11</v>
      </c>
      <c r="G8" s="31"/>
      <c r="H8" s="31"/>
      <c r="I8" s="32"/>
      <c r="J8" s="110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</row>
    <row r="9" spans="1:23" ht="20.100000000000001" customHeight="1">
      <c r="A9" s="33"/>
      <c r="B9" s="451" t="s">
        <v>12</v>
      </c>
      <c r="C9" s="452"/>
      <c r="D9" s="452"/>
      <c r="E9" s="452"/>
      <c r="F9" s="452"/>
      <c r="G9" s="452"/>
      <c r="H9" s="453"/>
      <c r="I9" s="32"/>
      <c r="J9" s="110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</row>
    <row r="10" spans="1:23" ht="20.100000000000001" customHeight="1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2"/>
      <c r="J10" s="110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</row>
    <row r="11" spans="1:23" ht="20.100000000000001" customHeight="1">
      <c r="A11" s="33"/>
      <c r="B11" s="451" t="s">
        <v>13</v>
      </c>
      <c r="C11" s="452"/>
      <c r="D11" s="452"/>
      <c r="E11" s="452"/>
      <c r="F11" s="452"/>
      <c r="G11" s="452"/>
      <c r="H11" s="453"/>
      <c r="I11" s="32"/>
      <c r="J11" s="110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</row>
    <row r="12" spans="1:23" ht="20.100000000000001" customHeight="1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2"/>
      <c r="J12" s="110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</row>
    <row r="13" spans="1:23" ht="20.100000000000001" customHeight="1">
      <c r="A13" s="33"/>
      <c r="B13" s="40"/>
      <c r="C13" s="41"/>
      <c r="D13" s="42"/>
      <c r="E13" s="42"/>
      <c r="F13" s="42"/>
      <c r="G13" s="42"/>
      <c r="H13" s="42"/>
      <c r="I13" s="43"/>
      <c r="J13" s="110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</row>
    <row r="14" spans="1:23" ht="20.100000000000001" customHeight="1">
      <c r="A14" s="33"/>
      <c r="B14" s="44" t="s">
        <v>14</v>
      </c>
      <c r="C14" s="45" t="s">
        <v>15</v>
      </c>
      <c r="D14" s="46" t="s">
        <v>16</v>
      </c>
      <c r="E14" s="47" t="s">
        <v>17</v>
      </c>
      <c r="F14" s="441" t="s">
        <v>918</v>
      </c>
      <c r="G14" s="442"/>
      <c r="H14" s="47"/>
      <c r="I14" s="251">
        <f>'SO 01 - ZATEPLENIE STREŠN35213'!P14+'SO 01 - EXTER A INTER O35214'!P14+'SO 01 - UVK35215'!P14+'SO 01 - SLP35219'!P14+'SO 01 - ELI35220'!P14+'SO 01 - Bleskozvod (LPS)35221'!P14+'SO 01 - Fotovoltika (FVZ)35222'!P14+'SO 01 - VZT35223'!P14</f>
        <v>0</v>
      </c>
      <c r="J14" s="110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</row>
    <row r="15" spans="1:23" ht="20.100000000000001" customHeight="1">
      <c r="A15" s="33"/>
      <c r="B15" s="55" t="s">
        <v>18</v>
      </c>
      <c r="C15" s="56">
        <f>'SO 01 - ZATEPLENIE STREŠN35213'!C15+'SO 01 - EXTER A INTER O35214'!C15+'SO 01 - UVK35215'!C15+'SO 01 - SLP35219'!C15+'SO 01 - ELI35220'!C15+'SO 01 - Bleskozvod (LPS)35221'!C15+'SO 01 - Fotovoltika (FVZ)35222'!C15+'SO 01 - VZT35223'!C15</f>
        <v>0</v>
      </c>
      <c r="D15" s="57">
        <f>'SO 01 - ZATEPLENIE STREŠN35213'!D15+'SO 01 - EXTER A INTER O35214'!D15+'SO 01 - UVK35215'!D15+'SO 01 - SLP35219'!D15+'SO 01 - ELI35220'!D15+'SO 01 - Bleskozvod (LPS)35221'!D15+'SO 01 - Fotovoltika (FVZ)35222'!D15+'SO 01 - VZT35223'!D15</f>
        <v>0</v>
      </c>
      <c r="E15" s="58">
        <f>'SO 01 - ZATEPLENIE STREŠN35213'!E15+'SO 01 - EXTER A INTER O35214'!E15+'SO 01 - UVK35215'!E15+'SO 01 - SLP35219'!E15+'SO 01 - ELI35220'!E15+'SO 01 - Bleskozvod (LPS)35221'!E15+'SO 01 - Fotovoltika (FVZ)35222'!E15+'SO 01 - VZT35223'!E15</f>
        <v>0</v>
      </c>
      <c r="F15" s="456"/>
      <c r="G15" s="457"/>
      <c r="H15" s="13"/>
      <c r="I15" s="252"/>
      <c r="J15" s="110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</row>
    <row r="16" spans="1:23" ht="20.100000000000001" customHeight="1">
      <c r="A16" s="33"/>
      <c r="B16" s="44" t="s">
        <v>19</v>
      </c>
      <c r="C16" s="245">
        <f>'SO 01 - ZATEPLENIE STREŠN35213'!C16+'SO 01 - EXTER A INTER O35214'!C16+'SO 01 - UVK35215'!C16+'SO 01 - SLP35219'!C16+'SO 01 - ELI35220'!C16+'SO 01 - Bleskozvod (LPS)35221'!C16+'SO 01 - Fotovoltika (FVZ)35222'!C16+'SO 01 - VZT35223'!C16</f>
        <v>0</v>
      </c>
      <c r="D16" s="246">
        <f>'SO 01 - ZATEPLENIE STREŠN35213'!D16+'SO 01 - EXTER A INTER O35214'!D16+'SO 01 - UVK35215'!D16+'SO 01 - SLP35219'!D16+'SO 01 - ELI35220'!D16+'SO 01 - Bleskozvod (LPS)35221'!D16+'SO 01 - Fotovoltika (FVZ)35222'!D16+'SO 01 - VZT35223'!D16</f>
        <v>0</v>
      </c>
      <c r="E16" s="247">
        <f>'SO 01 - ZATEPLENIE STREŠN35213'!E16+'SO 01 - EXTER A INTER O35214'!E16+'SO 01 - UVK35215'!E16+'SO 01 - SLP35219'!E16+'SO 01 - ELI35220'!E16+'SO 01 - Bleskozvod (LPS)35221'!E16+'SO 01 - Fotovoltika (FVZ)35222'!E16+'SO 01 - VZT35223'!E16</f>
        <v>0</v>
      </c>
      <c r="F16" s="458" t="s">
        <v>933</v>
      </c>
      <c r="G16" s="442"/>
      <c r="H16" s="247"/>
      <c r="I16" s="253">
        <f>Rekapitulácia!E15</f>
        <v>0</v>
      </c>
      <c r="J16" s="110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</row>
    <row r="17" spans="1:22" ht="20.100000000000001" customHeight="1">
      <c r="A17" s="33"/>
      <c r="B17" s="55" t="s">
        <v>934</v>
      </c>
      <c r="C17" s="56">
        <f>'SO 01 - ZATEPLENIE STREŠN35213'!C17+'SO 01 - EXTER A INTER O35214'!C17+'SO 01 - UVK35215'!C17+'SO 01 - SLP35219'!C17+'SO 01 - ELI35220'!C17+'SO 01 - Bleskozvod (LPS)35221'!C17+'SO 01 - Fotovoltika (FVZ)35222'!C17+'SO 01 - VZT35223'!C17</f>
        <v>0</v>
      </c>
      <c r="D17" s="57">
        <f>'SO 01 - ZATEPLENIE STREŠN35213'!D17+'SO 01 - EXTER A INTER O35214'!D17+'SO 01 - UVK35215'!D17+'SO 01 - SLP35219'!D17+'SO 01 - ELI35220'!D17+'SO 01 - Bleskozvod (LPS)35221'!D17+'SO 01 - Fotovoltika (FVZ)35222'!D17+'SO 01 - VZT35223'!D17</f>
        <v>0</v>
      </c>
      <c r="E17" s="58">
        <f>'SO 01 - ZATEPLENIE STREŠN35213'!E17+'SO 01 - EXTER A INTER O35214'!E17+'SO 01 - UVK35215'!E17+'SO 01 - SLP35219'!E17+'SO 01 - ELI35220'!E17+'SO 01 - Bleskozvod (LPS)35221'!E17+'SO 01 - Fotovoltika (FVZ)35222'!E17+'SO 01 - VZT35223'!E17</f>
        <v>0</v>
      </c>
      <c r="F17" s="459" t="s">
        <v>22</v>
      </c>
      <c r="G17" s="460"/>
      <c r="H17" s="58"/>
      <c r="I17" s="252">
        <v>0</v>
      </c>
      <c r="J17" s="110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</row>
    <row r="18" spans="1:22" ht="20.100000000000001" customHeight="1">
      <c r="A18" s="33"/>
      <c r="B18" s="70" t="s">
        <v>23</v>
      </c>
      <c r="C18" s="71">
        <f>'SO 01 - ZATEPLENIE STREŠN35213'!C18+'SO 01 - EXTER A INTER O35214'!C18+'SO 01 - UVK35215'!C18+'SO 01 - SLP35219'!C18+'SO 01 - ELI35220'!C18+'SO 01 - Bleskozvod (LPS)35221'!C18+'SO 01 - Fotovoltika (FVZ)35222'!C18+'SO 01 - VZT35223'!C18</f>
        <v>0</v>
      </c>
      <c r="D18" s="72">
        <f>'SO 01 - ZATEPLENIE STREŠN35213'!D18+'SO 01 - EXTER A INTER O35214'!D18+'SO 01 - UVK35215'!D18+'SO 01 - SLP35219'!D18+'SO 01 - ELI35220'!D18+'SO 01 - Bleskozvod (LPS)35221'!D18+'SO 01 - Fotovoltika (FVZ)35222'!D18+'SO 01 - VZT35223'!D18</f>
        <v>0</v>
      </c>
      <c r="E18" s="73">
        <f>'SO 01 - ZATEPLENIE STREŠN35213'!E18+'SO 01 - EXTER A INTER O35214'!E18+'SO 01 - UVK35215'!E18+'SO 01 - SLP35219'!E18+'SO 01 - ELI35220'!E18+'SO 01 - Bleskozvod (LPS)35221'!E18+'SO 01 - Fotovoltika (FVZ)35222'!E18+'SO 01 - VZT35223'!E18</f>
        <v>0</v>
      </c>
      <c r="F18" s="461"/>
      <c r="G18" s="462"/>
      <c r="H18" s="73"/>
      <c r="I18" s="254"/>
      <c r="J18" s="110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</row>
    <row r="19" spans="1:22" ht="20.100000000000001" customHeight="1">
      <c r="A19" s="33"/>
      <c r="B19" s="70" t="s">
        <v>24</v>
      </c>
      <c r="C19" s="77">
        <f>'SO 01 - ZATEPLENIE STREŠN35213'!C19+'SO 01 - EXTER A INTER O35214'!C19+'SO 01 - UVK35215'!C19+'SO 01 - SLP35219'!C19+'SO 01 - ELI35220'!C19+'SO 01 - Bleskozvod (LPS)35221'!C19+'SO 01 - Fotovoltika (FVZ)35222'!C19+'SO 01 - VZT35223'!C19</f>
        <v>0</v>
      </c>
      <c r="D19" s="78">
        <f>'SO 01 - ZATEPLENIE STREŠN35213'!D19+'SO 01 - EXTER A INTER O35214'!D19+'SO 01 - UVK35215'!D19+'SO 01 - SLP35219'!D19+'SO 01 - ELI35220'!D19+'SO 01 - Bleskozvod (LPS)35221'!D19+'SO 01 - Fotovoltika (FVZ)35222'!D19+'SO 01 - VZT35223'!D19</f>
        <v>0</v>
      </c>
      <c r="E19" s="73">
        <f>'SO 01 - ZATEPLENIE STREŠN35213'!E19+'SO 01 - EXTER A INTER O35214'!E19+'SO 01 - UVK35215'!E19+'SO 01 - SLP35219'!E19+'SO 01 - ELI35220'!E19+'SO 01 - Bleskozvod (LPS)35221'!E19+'SO 01 - Fotovoltika (FVZ)35222'!E19+'SO 01 - VZT35223'!E19</f>
        <v>0</v>
      </c>
      <c r="F19" s="463"/>
      <c r="G19" s="464"/>
      <c r="H19" s="73"/>
      <c r="I19" s="254"/>
      <c r="J19" s="110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</row>
    <row r="20" spans="1:22" ht="20.100000000000001" customHeight="1">
      <c r="A20" s="33"/>
      <c r="B20" s="79" t="s">
        <v>25</v>
      </c>
      <c r="C20" s="80"/>
      <c r="D20" s="81"/>
      <c r="E20" s="82">
        <f>SUM(E15:E19)</f>
        <v>0</v>
      </c>
      <c r="F20" s="454" t="s">
        <v>25</v>
      </c>
      <c r="G20" s="442"/>
      <c r="H20" s="247"/>
      <c r="I20" s="255">
        <f>SUM(I14:I18)</f>
        <v>0</v>
      </c>
      <c r="J20" s="110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</row>
    <row r="21" spans="1:22" ht="20.100000000000001" customHeight="1">
      <c r="A21" s="33"/>
      <c r="B21" s="35" t="s">
        <v>915</v>
      </c>
      <c r="C21" s="84"/>
      <c r="D21" s="60"/>
      <c r="E21" s="60"/>
      <c r="F21" s="465" t="s">
        <v>915</v>
      </c>
      <c r="G21" s="462"/>
      <c r="H21" s="58"/>
      <c r="I21" s="252"/>
      <c r="J21" s="110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</row>
    <row r="22" spans="1:22" ht="20.100000000000001" customHeight="1">
      <c r="A22" s="33"/>
      <c r="B22" s="34" t="s">
        <v>935</v>
      </c>
      <c r="C22" s="86"/>
      <c r="D22" s="75"/>
      <c r="E22" s="75">
        <f>'SO 01 - ZATEPLENIE STREŠN35213'!E21+'SO 01 - EXTER A INTER O35214'!E21+'SO 01 - UVK35215'!E21+'SO 01 - SLP35219'!E21+'SO 01 - ELI35220'!E21+'SO 01 - Bleskozvod (LPS)35221'!E21+'SO 01 - Fotovoltika (FVZ)35222'!E21+'SO 01 - VZT35223'!E21</f>
        <v>0</v>
      </c>
      <c r="F22" s="465" t="s">
        <v>936</v>
      </c>
      <c r="G22" s="462"/>
      <c r="H22" s="73"/>
      <c r="I22" s="254">
        <f>'SO 01 - ZATEPLENIE STREŠN35213'!P21+'SO 01 - EXTER A INTER O35214'!P21+'SO 01 - UVK35215'!P21+'SO 01 - SLP35219'!P21+'SO 01 - ELI35220'!P21+'SO 01 - Bleskozvod (LPS)35221'!P21+'SO 01 - Fotovoltika (FVZ)35222'!P21+'SO 01 - VZT35223'!P21</f>
        <v>0</v>
      </c>
      <c r="J22" s="110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</row>
    <row r="23" spans="1:22" ht="20.100000000000001" customHeight="1">
      <c r="A23" s="33"/>
      <c r="B23" s="34" t="s">
        <v>937</v>
      </c>
      <c r="C23" s="86"/>
      <c r="D23" s="75"/>
      <c r="E23" s="75">
        <f>'SO 01 - ZATEPLENIE STREŠN35213'!E22+'SO 01 - EXTER A INTER O35214'!E22+'SO 01 - UVK35215'!E22+'SO 01 - SLP35219'!E22+'SO 01 - ELI35220'!E22+'SO 01 - Bleskozvod (LPS)35221'!E22+'SO 01 - Fotovoltika (FVZ)35222'!E22+'SO 01 - VZT35223'!E22</f>
        <v>0</v>
      </c>
      <c r="F23" s="465" t="s">
        <v>938</v>
      </c>
      <c r="G23" s="462"/>
      <c r="H23" s="73"/>
      <c r="I23" s="254">
        <f>'SO 01 - ZATEPLENIE STREŠN35213'!P22+'SO 01 - EXTER A INTER O35214'!P22+'SO 01 - UVK35215'!P22+'SO 01 - SLP35219'!P22+'SO 01 - ELI35220'!P22+'SO 01 - Bleskozvod (LPS)35221'!P22+'SO 01 - Fotovoltika (FVZ)35222'!P22+'SO 01 - VZT35223'!P22</f>
        <v>0</v>
      </c>
      <c r="J23" s="110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</row>
    <row r="24" spans="1:22" ht="20.100000000000001" customHeight="1">
      <c r="A24" s="33"/>
      <c r="B24" s="34" t="s">
        <v>939</v>
      </c>
      <c r="C24" s="86"/>
      <c r="D24" s="75"/>
      <c r="E24" s="75">
        <f>'SO 01 - ZATEPLENIE STREŠN35213'!E23+'SO 01 - EXTER A INTER O35214'!E23+'SO 01 - UVK35215'!E23+'SO 01 - SLP35219'!E23+'SO 01 - ELI35220'!E23+'SO 01 - Bleskozvod (LPS)35221'!E23+'SO 01 - Fotovoltika (FVZ)35222'!E23+'SO 01 - VZT35223'!E23</f>
        <v>0</v>
      </c>
      <c r="F24" s="465" t="s">
        <v>940</v>
      </c>
      <c r="G24" s="462"/>
      <c r="H24" s="73"/>
      <c r="I24" s="254">
        <f>'SO 01 - ZATEPLENIE STREŠN35213'!P23+'SO 01 - EXTER A INTER O35214'!P23+'SO 01 - UVK35215'!P23+'SO 01 - SLP35219'!P23+'SO 01 - ELI35220'!P23+'SO 01 - Bleskozvod (LPS)35221'!P23+'SO 01 - Fotovoltika (FVZ)35222'!P23+'SO 01 - VZT35223'!P23</f>
        <v>0</v>
      </c>
      <c r="J24" s="110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</row>
    <row r="25" spans="1:22" ht="20.100000000000001" customHeight="1">
      <c r="A25" s="33"/>
      <c r="B25" s="34"/>
      <c r="C25" s="86"/>
      <c r="D25" s="75"/>
      <c r="E25" s="75"/>
      <c r="F25" s="466" t="s">
        <v>25</v>
      </c>
      <c r="G25" s="467"/>
      <c r="H25" s="73"/>
      <c r="I25" s="256">
        <f>SUM(E21:E24)+SUM(I21:I24)</f>
        <v>0</v>
      </c>
      <c r="J25" s="110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</row>
    <row r="26" spans="1:22" ht="20.100000000000001" customHeight="1">
      <c r="A26" s="33"/>
      <c r="B26" s="122" t="s">
        <v>32</v>
      </c>
      <c r="C26" s="248"/>
      <c r="D26" s="249"/>
      <c r="E26" s="101"/>
      <c r="F26" s="454" t="s">
        <v>33</v>
      </c>
      <c r="G26" s="455"/>
      <c r="H26" s="250"/>
      <c r="I26" s="257"/>
      <c r="J26" s="110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</row>
    <row r="27" spans="1:22" ht="20.100000000000001" customHeight="1">
      <c r="A27" s="33"/>
      <c r="B27" s="98"/>
      <c r="C27" s="102"/>
      <c r="D27" s="107"/>
      <c r="E27" s="108"/>
      <c r="F27" s="468" t="s">
        <v>34</v>
      </c>
      <c r="G27" s="469"/>
      <c r="H27" s="58"/>
      <c r="I27" s="252">
        <f>E20+I20+I25</f>
        <v>0</v>
      </c>
      <c r="J27" s="110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</row>
    <row r="28" spans="1:22" ht="20.100000000000001" customHeight="1">
      <c r="A28" s="33"/>
      <c r="B28" s="109"/>
      <c r="C28" s="110"/>
      <c r="D28" s="33"/>
      <c r="E28" s="111"/>
      <c r="F28" s="442" t="s">
        <v>35</v>
      </c>
      <c r="G28" s="470"/>
      <c r="H28" s="247">
        <f>Rekapitulácia!B16</f>
        <v>0</v>
      </c>
      <c r="I28" s="253">
        <f>ROUND(((ROUND(H28,2)*23)/100),2)*1</f>
        <v>0</v>
      </c>
      <c r="J28" s="110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</row>
    <row r="29" spans="1:22" ht="20.100000000000001" customHeight="1">
      <c r="A29" s="33"/>
      <c r="B29" s="109"/>
      <c r="C29" s="110"/>
      <c r="D29" s="33"/>
      <c r="E29" s="111"/>
      <c r="F29" s="467" t="s">
        <v>36</v>
      </c>
      <c r="G29" s="471"/>
      <c r="H29" s="58">
        <f>Rekapitulácia!B17</f>
        <v>0</v>
      </c>
      <c r="I29" s="252">
        <f>ROUND(((ROUND(H29,2)*0)/100),2)</f>
        <v>0</v>
      </c>
      <c r="J29" s="110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</row>
    <row r="30" spans="1:22" ht="20.100000000000001" customHeight="1">
      <c r="A30" s="33"/>
      <c r="B30" s="109"/>
      <c r="C30" s="110"/>
      <c r="D30" s="33"/>
      <c r="E30" s="111"/>
      <c r="F30" s="442" t="s">
        <v>37</v>
      </c>
      <c r="G30" s="470"/>
      <c r="H30" s="247"/>
      <c r="I30" s="255">
        <f>SUM(I27:I29)</f>
        <v>0</v>
      </c>
      <c r="J30" s="110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</row>
    <row r="31" spans="1:22" ht="20.100000000000001" customHeight="1">
      <c r="A31" s="33"/>
      <c r="B31" s="117"/>
      <c r="C31" s="118"/>
      <c r="D31" s="119"/>
      <c r="E31" s="120"/>
      <c r="F31" s="469"/>
      <c r="G31" s="457"/>
      <c r="H31" s="58"/>
      <c r="I31" s="252"/>
      <c r="J31" s="110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</row>
    <row r="32" spans="1:22" ht="20.100000000000001" customHeight="1">
      <c r="A32" s="33"/>
      <c r="B32" s="122" t="s">
        <v>38</v>
      </c>
      <c r="C32" s="123"/>
      <c r="D32" s="124"/>
      <c r="E32" s="107" t="s">
        <v>39</v>
      </c>
      <c r="F32" s="105"/>
      <c r="G32" s="124"/>
      <c r="H32" s="162"/>
      <c r="I32" s="258"/>
      <c r="J32" s="110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</row>
    <row r="33" spans="1:23" ht="20.100000000000001" customHeight="1">
      <c r="A33" s="33"/>
      <c r="B33" s="98"/>
      <c r="C33" s="102"/>
      <c r="D33" s="105"/>
      <c r="E33" s="105"/>
      <c r="F33" s="105"/>
      <c r="G33" s="105"/>
      <c r="H33" s="105"/>
      <c r="I33" s="106"/>
      <c r="J33" s="110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</row>
    <row r="34" spans="1:23" ht="20.100000000000001" customHeight="1">
      <c r="A34" s="33"/>
      <c r="B34" s="109"/>
      <c r="C34" s="110"/>
      <c r="D34" s="126"/>
      <c r="E34" s="126"/>
      <c r="F34" s="126"/>
      <c r="G34" s="126"/>
      <c r="H34" s="126"/>
      <c r="I34" s="127"/>
      <c r="J34" s="110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</row>
    <row r="35" spans="1:23" ht="20.100000000000001" customHeight="1">
      <c r="A35" s="33"/>
      <c r="B35" s="109"/>
      <c r="C35" s="110"/>
      <c r="D35" s="126"/>
      <c r="E35" s="126"/>
      <c r="F35" s="126"/>
      <c r="G35" s="126"/>
      <c r="H35" s="126"/>
      <c r="I35" s="127"/>
      <c r="J35" s="110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</row>
    <row r="36" spans="1:23" ht="20.100000000000001" customHeight="1">
      <c r="A36" s="33"/>
      <c r="B36" s="109"/>
      <c r="C36" s="110"/>
      <c r="D36" s="126"/>
      <c r="E36" s="126"/>
      <c r="F36" s="126"/>
      <c r="G36" s="126"/>
      <c r="H36" s="126"/>
      <c r="I36" s="127"/>
      <c r="J36" s="110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</row>
    <row r="37" spans="1:23" ht="20.100000000000001" customHeight="1">
      <c r="A37" s="33"/>
      <c r="B37" s="117"/>
      <c r="C37" s="118"/>
      <c r="D37" s="9"/>
      <c r="E37" s="9"/>
      <c r="F37" s="9"/>
      <c r="G37" s="9"/>
      <c r="H37" s="9"/>
      <c r="I37" s="128"/>
      <c r="J37" s="110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</row>
    <row r="38" spans="1:23" ht="20.100000000000001" customHeight="1">
      <c r="A38" s="33"/>
      <c r="B38" s="129"/>
      <c r="C38" s="130"/>
      <c r="D38" s="131"/>
      <c r="E38" s="131"/>
      <c r="F38" s="131"/>
      <c r="G38" s="131"/>
      <c r="H38" s="131"/>
      <c r="I38" s="132"/>
      <c r="J38" s="110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</row>
    <row r="39" spans="1:23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05"/>
      <c r="J39" s="126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</row>
    <row r="40" spans="1:23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</row>
    <row r="41" spans="1:23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</row>
    <row r="42" spans="1:23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</row>
    <row r="43" spans="1:23"/>
    <row r="44" spans="1:23"/>
    <row r="45" spans="1:23"/>
    <row r="46" spans="1:23"/>
    <row r="47" spans="1:23"/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37A7-DE89-4F8A-AB46-9AC035ADAE37}">
  <dimension ref="A1:AA1151"/>
  <sheetViews>
    <sheetView workbookViewId="0">
      <pane ySplit="1" topLeftCell="A61" activePane="bottomLeft" state="frozen"/>
      <selection pane="bottomLeft" activeCell="A89" sqref="A89:XFD89"/>
    </sheetView>
  </sheetViews>
  <sheetFormatPr defaultColWidth="0" defaultRowHeight="15" zeroHeight="1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8" width="12.7109375" customWidth="1"/>
    <col min="9" max="9" width="10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6" ht="35.1" customHeight="1">
      <c r="A1" s="23"/>
      <c r="B1" s="472" t="s">
        <v>0</v>
      </c>
      <c r="C1" s="473"/>
      <c r="D1" s="24"/>
      <c r="E1" s="474" t="s">
        <v>40</v>
      </c>
      <c r="F1" s="475"/>
      <c r="G1" s="25"/>
      <c r="H1" s="504" t="s">
        <v>60</v>
      </c>
      <c r="I1" s="505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>
      <c r="A2" s="28"/>
      <c r="B2" s="476" t="s">
        <v>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8"/>
      <c r="W2" s="27"/>
      <c r="X2" s="13"/>
      <c r="Y2" s="13"/>
      <c r="Z2" s="13"/>
    </row>
    <row r="3" spans="1:26" ht="20.100000000000001" customHeight="1">
      <c r="A3" s="28"/>
      <c r="B3" s="479" t="s">
        <v>1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1"/>
      <c r="W3" s="27"/>
      <c r="X3" s="13"/>
      <c r="Y3" s="13"/>
      <c r="Z3" s="13"/>
    </row>
    <row r="4" spans="1:26" ht="20.100000000000001" customHeight="1">
      <c r="A4" s="28"/>
      <c r="B4" s="29" t="s">
        <v>2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>
      <c r="A6" s="33"/>
      <c r="B6" s="34" t="s">
        <v>5</v>
      </c>
      <c r="C6" s="30"/>
      <c r="D6" s="31" t="s">
        <v>6</v>
      </c>
      <c r="E6" s="31"/>
      <c r="F6" s="31" t="s">
        <v>7</v>
      </c>
      <c r="G6" s="31" t="s">
        <v>8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>
      <c r="A7" s="33"/>
      <c r="B7" s="482" t="s">
        <v>9</v>
      </c>
      <c r="C7" s="483"/>
      <c r="D7" s="483"/>
      <c r="E7" s="483"/>
      <c r="F7" s="483"/>
      <c r="G7" s="483"/>
      <c r="H7" s="484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>
      <c r="A9" s="33"/>
      <c r="B9" s="451" t="s">
        <v>12</v>
      </c>
      <c r="C9" s="452"/>
      <c r="D9" s="452"/>
      <c r="E9" s="452"/>
      <c r="F9" s="452"/>
      <c r="G9" s="452"/>
      <c r="H9" s="45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>
      <c r="A11" s="33"/>
      <c r="B11" s="482" t="s">
        <v>13</v>
      </c>
      <c r="C11" s="483"/>
      <c r="D11" s="483"/>
      <c r="E11" s="483"/>
      <c r="F11" s="483"/>
      <c r="G11" s="483"/>
      <c r="H11" s="4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>
      <c r="A13" s="33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27"/>
      <c r="X13" s="13"/>
      <c r="Y13" s="13"/>
      <c r="Z13" s="13"/>
    </row>
    <row r="14" spans="1:26" ht="20.100000000000001" customHeight="1">
      <c r="A14" s="33"/>
      <c r="B14" s="44" t="s">
        <v>14</v>
      </c>
      <c r="C14" s="45" t="s">
        <v>15</v>
      </c>
      <c r="D14" s="46" t="s">
        <v>16</v>
      </c>
      <c r="E14" s="47" t="s">
        <v>17</v>
      </c>
      <c r="F14" s="441"/>
      <c r="G14" s="442"/>
      <c r="H14" s="486"/>
      <c r="I14" s="50"/>
      <c r="J14" s="50"/>
      <c r="K14" s="50"/>
      <c r="L14" s="50"/>
      <c r="M14" s="50"/>
      <c r="N14" s="50"/>
      <c r="O14" s="51"/>
      <c r="P14" s="52">
        <v>0</v>
      </c>
      <c r="Q14" s="49"/>
      <c r="R14" s="53"/>
      <c r="S14" s="53"/>
      <c r="T14" s="53"/>
      <c r="U14" s="53"/>
      <c r="V14" s="54"/>
      <c r="W14" s="27"/>
      <c r="X14" s="13"/>
      <c r="Y14" s="13"/>
      <c r="Z14" s="13"/>
    </row>
    <row r="15" spans="1:26" ht="20.100000000000001" customHeight="1">
      <c r="A15" s="33"/>
      <c r="B15" s="55" t="s">
        <v>18</v>
      </c>
      <c r="C15" s="56">
        <f>'SO 01 - ZATEPLENIE STREŠN35213'!E58</f>
        <v>0</v>
      </c>
      <c r="D15" s="57">
        <f>'SO 01 - ZATEPLENIE STREŠN35213'!F58</f>
        <v>0</v>
      </c>
      <c r="E15" s="58">
        <f>'SO 01 - ZATEPLENIE STREŠN35213'!G58</f>
        <v>0</v>
      </c>
      <c r="F15" s="456"/>
      <c r="G15" s="467"/>
      <c r="H15" s="488"/>
      <c r="I15" s="59"/>
      <c r="J15" s="59"/>
      <c r="K15" s="59"/>
      <c r="L15" s="59"/>
      <c r="M15" s="59"/>
      <c r="N15" s="59"/>
      <c r="O15" s="60"/>
      <c r="P15" s="61"/>
      <c r="Q15" s="36"/>
      <c r="R15" s="37"/>
      <c r="S15" s="37"/>
      <c r="T15" s="37"/>
      <c r="U15" s="37"/>
      <c r="V15" s="62"/>
      <c r="W15" s="27"/>
      <c r="X15" s="13"/>
      <c r="Y15" s="13"/>
      <c r="Z15" s="13"/>
    </row>
    <row r="16" spans="1:26" ht="20.100000000000001" customHeight="1">
      <c r="A16" s="33"/>
      <c r="B16" s="38" t="s">
        <v>19</v>
      </c>
      <c r="C16" s="63">
        <f>'SO 01 - ZATEPLENIE STREŠN35213'!E69</f>
        <v>0</v>
      </c>
      <c r="D16" s="11">
        <f>'SO 01 - ZATEPLENIE STREŠN35213'!F69</f>
        <v>0</v>
      </c>
      <c r="E16" s="64">
        <f>'SO 01 - ZATEPLENIE STREŠN35213'!G69</f>
        <v>0</v>
      </c>
      <c r="F16" s="461" t="s">
        <v>20</v>
      </c>
      <c r="G16" s="462"/>
      <c r="H16" s="453"/>
      <c r="I16" s="65"/>
      <c r="J16" s="65"/>
      <c r="K16" s="65"/>
      <c r="L16" s="65"/>
      <c r="M16" s="65"/>
      <c r="N16" s="65"/>
      <c r="O16" s="66"/>
      <c r="P16" s="67">
        <f>(SUM(Z90:Z339))</f>
        <v>0</v>
      </c>
      <c r="Q16" s="39"/>
      <c r="R16" s="68"/>
      <c r="S16" s="68"/>
      <c r="T16" s="68"/>
      <c r="U16" s="68"/>
      <c r="V16" s="69"/>
      <c r="W16" s="27"/>
      <c r="X16" s="13"/>
      <c r="Y16" s="13"/>
      <c r="Z16" s="13"/>
    </row>
    <row r="17" spans="1:26" ht="20.100000000000001" customHeight="1">
      <c r="A17" s="33"/>
      <c r="B17" s="55" t="s">
        <v>21</v>
      </c>
      <c r="C17" s="56">
        <f>'SO 01 - ZATEPLENIE STREŠN35213'!E73</f>
        <v>0</v>
      </c>
      <c r="D17" s="57">
        <f>'SO 01 - ZATEPLENIE STREŠN35213'!F73</f>
        <v>0</v>
      </c>
      <c r="E17" s="58">
        <f>'SO 01 - ZATEPLENIE STREŠN35213'!G73</f>
        <v>0</v>
      </c>
      <c r="F17" s="459" t="s">
        <v>22</v>
      </c>
      <c r="G17" s="460"/>
      <c r="H17" s="489"/>
      <c r="I17" s="59"/>
      <c r="J17" s="59"/>
      <c r="K17" s="59"/>
      <c r="L17" s="59"/>
      <c r="M17" s="59"/>
      <c r="N17" s="59"/>
      <c r="O17" s="60"/>
      <c r="P17" s="61">
        <v>0</v>
      </c>
      <c r="Q17" s="36"/>
      <c r="R17" s="37"/>
      <c r="S17" s="37"/>
      <c r="T17" s="37"/>
      <c r="U17" s="37"/>
      <c r="V17" s="62"/>
      <c r="W17" s="27"/>
      <c r="X17" s="13"/>
      <c r="Y17" s="13"/>
      <c r="Z17" s="13"/>
    </row>
    <row r="18" spans="1:26" ht="20.100000000000001" customHeight="1">
      <c r="A18" s="33"/>
      <c r="B18" s="70" t="s">
        <v>23</v>
      </c>
      <c r="C18" s="71"/>
      <c r="D18" s="72"/>
      <c r="E18" s="73"/>
      <c r="F18" s="461"/>
      <c r="G18" s="462"/>
      <c r="H18" s="453"/>
      <c r="I18" s="74"/>
      <c r="J18" s="74"/>
      <c r="K18" s="74"/>
      <c r="L18" s="74"/>
      <c r="M18" s="74"/>
      <c r="N18" s="74"/>
      <c r="O18" s="75"/>
      <c r="P18" s="76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>
      <c r="A19" s="33"/>
      <c r="B19" s="70" t="s">
        <v>24</v>
      </c>
      <c r="C19" s="77"/>
      <c r="D19" s="78"/>
      <c r="E19" s="73"/>
      <c r="F19" s="463"/>
      <c r="G19" s="464"/>
      <c r="H19" s="485"/>
      <c r="I19" s="74"/>
      <c r="J19" s="74"/>
      <c r="K19" s="74"/>
      <c r="L19" s="74"/>
      <c r="M19" s="74"/>
      <c r="N19" s="74"/>
      <c r="O19" s="75"/>
      <c r="P19" s="76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>
      <c r="A20" s="33"/>
      <c r="B20" s="79" t="s">
        <v>25</v>
      </c>
      <c r="C20" s="80"/>
      <c r="D20" s="81"/>
      <c r="E20" s="82">
        <f>SUM(E15:E19)</f>
        <v>0</v>
      </c>
      <c r="F20" s="454" t="s">
        <v>25</v>
      </c>
      <c r="G20" s="442"/>
      <c r="H20" s="486"/>
      <c r="I20" s="50"/>
      <c r="J20" s="50"/>
      <c r="K20" s="50"/>
      <c r="L20" s="50"/>
      <c r="M20" s="50"/>
      <c r="N20" s="50"/>
      <c r="O20" s="51"/>
      <c r="P20" s="83">
        <f>SUM(P14:P19)</f>
        <v>0</v>
      </c>
      <c r="Q20" s="49"/>
      <c r="R20" s="53"/>
      <c r="S20" s="53"/>
      <c r="T20" s="53"/>
      <c r="U20" s="53"/>
      <c r="V20" s="54"/>
      <c r="W20" s="27"/>
      <c r="X20" s="13"/>
      <c r="Y20" s="13"/>
      <c r="Z20" s="13"/>
    </row>
    <row r="21" spans="1:26" ht="20.100000000000001" customHeight="1">
      <c r="A21" s="33"/>
      <c r="B21" s="35" t="s">
        <v>26</v>
      </c>
      <c r="C21" s="84"/>
      <c r="D21" s="60"/>
      <c r="E21" s="60">
        <f>((E15*U22*0)+(E16*V22*0)+(E17*W22*0))/100</f>
        <v>0</v>
      </c>
      <c r="F21" s="465" t="s">
        <v>27</v>
      </c>
      <c r="G21" s="462"/>
      <c r="H21" s="453"/>
      <c r="I21" s="59"/>
      <c r="J21" s="59"/>
      <c r="K21" s="59"/>
      <c r="L21" s="59"/>
      <c r="M21" s="59"/>
      <c r="N21" s="59"/>
      <c r="O21" s="60"/>
      <c r="P21" s="61">
        <f>((E15*X22*0)+(E16*Y22*0)+(E17*Z22*0))/100</f>
        <v>0</v>
      </c>
      <c r="Q21" s="36"/>
      <c r="R21" s="37"/>
      <c r="S21" s="37"/>
      <c r="T21" s="37"/>
      <c r="U21" s="37"/>
      <c r="V21" s="62"/>
      <c r="W21" s="27"/>
      <c r="X21" s="13"/>
      <c r="Y21" s="13"/>
      <c r="Z21" s="13"/>
    </row>
    <row r="22" spans="1:26" ht="20.100000000000001" customHeight="1">
      <c r="A22" s="33"/>
      <c r="B22" s="34" t="s">
        <v>28</v>
      </c>
      <c r="C22" s="86"/>
      <c r="D22" s="75"/>
      <c r="E22" s="75">
        <f>((E15*U23*0)+(E16*V23*0)+(E17*W23*0))/100</f>
        <v>0</v>
      </c>
      <c r="F22" s="465" t="s">
        <v>29</v>
      </c>
      <c r="G22" s="462"/>
      <c r="H22" s="453"/>
      <c r="I22" s="74"/>
      <c r="J22" s="74"/>
      <c r="K22" s="74"/>
      <c r="L22" s="74"/>
      <c r="M22" s="74"/>
      <c r="N22" s="74"/>
      <c r="O22" s="75"/>
      <c r="P22" s="76">
        <f>((E15*X23*0)+(E16*Y23*0)+(E17*Z23*0))/100</f>
        <v>0</v>
      </c>
      <c r="Q22" s="30"/>
      <c r="R22" s="31"/>
      <c r="S22" s="31"/>
      <c r="T22" s="31"/>
      <c r="U22" s="31">
        <v>1</v>
      </c>
      <c r="V22" s="87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>
      <c r="A23" s="33"/>
      <c r="B23" s="34" t="s">
        <v>30</v>
      </c>
      <c r="C23" s="86"/>
      <c r="D23" s="75"/>
      <c r="E23" s="75">
        <f>((E15*U24*0)+(E16*V24*0)+(E17*W24*0))/100</f>
        <v>0</v>
      </c>
      <c r="F23" s="465" t="s">
        <v>31</v>
      </c>
      <c r="G23" s="462"/>
      <c r="H23" s="453"/>
      <c r="I23" s="74"/>
      <c r="J23" s="74"/>
      <c r="K23" s="74"/>
      <c r="L23" s="74"/>
      <c r="M23" s="74"/>
      <c r="N23" s="74"/>
      <c r="O23" s="75"/>
      <c r="P23" s="76">
        <f>((E15*X24*0)+(E16*Y24*0)+(E17*Z24*0))/100</f>
        <v>0</v>
      </c>
      <c r="Q23" s="30"/>
      <c r="R23" s="31"/>
      <c r="S23" s="31"/>
      <c r="T23" s="31"/>
      <c r="U23" s="31">
        <v>1</v>
      </c>
      <c r="V23" s="87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>
      <c r="A24" s="33"/>
      <c r="B24" s="34"/>
      <c r="C24" s="86"/>
      <c r="D24" s="75"/>
      <c r="E24" s="75"/>
      <c r="F24" s="487"/>
      <c r="G24" s="467"/>
      <c r="H24" s="488"/>
      <c r="I24" s="74"/>
      <c r="J24" s="74"/>
      <c r="K24" s="74"/>
      <c r="L24" s="74"/>
      <c r="M24" s="74"/>
      <c r="N24" s="74"/>
      <c r="O24" s="75"/>
      <c r="P24" s="76"/>
      <c r="Q24" s="30"/>
      <c r="R24" s="31"/>
      <c r="S24" s="31"/>
      <c r="T24" s="31"/>
      <c r="U24" s="31">
        <v>1</v>
      </c>
      <c r="V24" s="87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>
      <c r="A25" s="33"/>
      <c r="B25" s="89"/>
      <c r="C25" s="90"/>
      <c r="D25" s="91"/>
      <c r="E25" s="92"/>
      <c r="F25" s="497" t="s">
        <v>25</v>
      </c>
      <c r="G25" s="498"/>
      <c r="H25" s="499"/>
      <c r="I25" s="94"/>
      <c r="J25" s="94"/>
      <c r="K25" s="94"/>
      <c r="L25" s="94"/>
      <c r="M25" s="94"/>
      <c r="N25" s="94"/>
      <c r="O25" s="91"/>
      <c r="P25" s="95">
        <f>SUM(E21:E24)+SUM(P21:P24)</f>
        <v>0</v>
      </c>
      <c r="Q25" s="93"/>
      <c r="R25" s="96"/>
      <c r="S25" s="96"/>
      <c r="T25" s="96"/>
      <c r="U25" s="96"/>
      <c r="V25" s="97"/>
      <c r="W25" s="27"/>
      <c r="X25" s="13"/>
      <c r="Y25" s="13"/>
      <c r="Z25" s="13"/>
    </row>
    <row r="26" spans="1:26" ht="20.100000000000001" customHeight="1">
      <c r="A26" s="33"/>
      <c r="B26" s="98" t="s">
        <v>32</v>
      </c>
      <c r="C26" s="99"/>
      <c r="D26" s="100"/>
      <c r="E26" s="101"/>
      <c r="F26" s="454" t="s">
        <v>33</v>
      </c>
      <c r="G26" s="500"/>
      <c r="H26" s="501"/>
      <c r="I26" s="103"/>
      <c r="J26" s="103"/>
      <c r="K26" s="103"/>
      <c r="L26" s="103"/>
      <c r="M26" s="103"/>
      <c r="N26" s="103"/>
      <c r="O26" s="100"/>
      <c r="P26" s="104"/>
      <c r="Q26" s="102"/>
      <c r="R26" s="105"/>
      <c r="S26" s="105"/>
      <c r="T26" s="105"/>
      <c r="U26" s="105"/>
      <c r="V26" s="106"/>
      <c r="W26" s="27"/>
      <c r="X26" s="13"/>
      <c r="Y26" s="13"/>
      <c r="Z26" s="13"/>
    </row>
    <row r="27" spans="1:26" ht="20.100000000000001" customHeight="1">
      <c r="A27" s="33"/>
      <c r="B27" s="98"/>
      <c r="C27" s="102"/>
      <c r="D27" s="107"/>
      <c r="E27" s="108"/>
      <c r="F27" s="468" t="s">
        <v>34</v>
      </c>
      <c r="G27" s="469"/>
      <c r="H27" s="502"/>
      <c r="I27" s="59"/>
      <c r="J27" s="59"/>
      <c r="K27" s="59"/>
      <c r="L27" s="59"/>
      <c r="M27" s="59"/>
      <c r="N27" s="59"/>
      <c r="O27" s="60"/>
      <c r="P27" s="61">
        <f>E20+P20+E25+P25</f>
        <v>0</v>
      </c>
      <c r="Q27" s="36"/>
      <c r="R27" s="37"/>
      <c r="S27" s="37"/>
      <c r="T27" s="37"/>
      <c r="U27" s="37"/>
      <c r="V27" s="62"/>
      <c r="W27" s="27"/>
      <c r="X27" s="13"/>
      <c r="Y27" s="13"/>
      <c r="Z27" s="13"/>
    </row>
    <row r="28" spans="1:26" ht="20.100000000000001" customHeight="1">
      <c r="A28" s="33"/>
      <c r="B28" s="109"/>
      <c r="C28" s="110"/>
      <c r="D28" s="33"/>
      <c r="E28" s="111"/>
      <c r="F28" s="503" t="s">
        <v>35</v>
      </c>
      <c r="G28" s="503"/>
      <c r="H28" s="112">
        <f>P27-SUM('SO 01 - ZATEPLENIE STREŠN35213'!K90:'SO 01 - ZATEPLENIE STREŠN35213'!K339)</f>
        <v>0</v>
      </c>
      <c r="I28" s="113"/>
      <c r="J28" s="113"/>
      <c r="K28" s="113"/>
      <c r="L28" s="113"/>
      <c r="M28" s="113"/>
      <c r="N28" s="113"/>
      <c r="O28" s="92"/>
      <c r="P28" s="114">
        <f>ROUND(((ROUND(H28,2)*23)*1/100),2)</f>
        <v>0</v>
      </c>
      <c r="Q28" s="41"/>
      <c r="R28" s="42"/>
      <c r="S28" s="42"/>
      <c r="T28" s="42"/>
      <c r="U28" s="42"/>
      <c r="V28" s="43"/>
      <c r="W28" s="27"/>
      <c r="X28" s="13"/>
      <c r="Y28" s="13"/>
      <c r="Z28" s="13"/>
    </row>
    <row r="29" spans="1:26" ht="20.100000000000001" customHeight="1">
      <c r="A29" s="33"/>
      <c r="B29" s="109"/>
      <c r="C29" s="110"/>
      <c r="D29" s="33"/>
      <c r="E29" s="111"/>
      <c r="F29" s="457" t="s">
        <v>36</v>
      </c>
      <c r="G29" s="457"/>
      <c r="H29" s="86">
        <f>SUM('SO 01 - ZATEPLENIE STREŠN35213'!K90:'SO 01 - ZATEPLENIE STREŠN35213'!K339)</f>
        <v>0</v>
      </c>
      <c r="I29" s="74"/>
      <c r="J29" s="74"/>
      <c r="K29" s="74"/>
      <c r="L29" s="74"/>
      <c r="M29" s="74"/>
      <c r="N29" s="74"/>
      <c r="O29" s="75"/>
      <c r="P29" s="76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>
      <c r="A30" s="33"/>
      <c r="B30" s="109"/>
      <c r="C30" s="110"/>
      <c r="D30" s="33"/>
      <c r="E30" s="111"/>
      <c r="F30" s="503" t="s">
        <v>37</v>
      </c>
      <c r="G30" s="503"/>
      <c r="H30" s="115"/>
      <c r="I30" s="113"/>
      <c r="J30" s="113"/>
      <c r="K30" s="113"/>
      <c r="L30" s="113"/>
      <c r="M30" s="113"/>
      <c r="N30" s="113"/>
      <c r="O30" s="92"/>
      <c r="P30" s="116">
        <f>SUM(P27:P29)</f>
        <v>0</v>
      </c>
      <c r="Q30" s="41"/>
      <c r="R30" s="42"/>
      <c r="S30" s="42"/>
      <c r="T30" s="42"/>
      <c r="U30" s="42"/>
      <c r="V30" s="43"/>
      <c r="W30" s="27"/>
      <c r="X30" s="13"/>
      <c r="Y30" s="13"/>
      <c r="Z30" s="13"/>
    </row>
    <row r="31" spans="1:26" ht="20.100000000000001" customHeight="1">
      <c r="A31" s="33"/>
      <c r="B31" s="117"/>
      <c r="C31" s="118"/>
      <c r="D31" s="119"/>
      <c r="E31" s="120"/>
      <c r="F31" s="469"/>
      <c r="G31" s="457"/>
      <c r="H31" s="30"/>
      <c r="I31" s="31"/>
      <c r="J31" s="31"/>
      <c r="K31" s="31"/>
      <c r="L31" s="31"/>
      <c r="M31" s="31"/>
      <c r="N31" s="31"/>
      <c r="O31" s="121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>
      <c r="A32" s="33"/>
      <c r="B32" s="122" t="s">
        <v>38</v>
      </c>
      <c r="C32" s="123"/>
      <c r="D32" s="124"/>
      <c r="E32" s="105" t="s">
        <v>39</v>
      </c>
      <c r="F32" s="107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27"/>
      <c r="X32" s="13"/>
      <c r="Y32" s="13"/>
      <c r="Z32" s="13"/>
    </row>
    <row r="33" spans="1:26" ht="20.100000000000001" customHeight="1">
      <c r="A33" s="33"/>
      <c r="B33" s="98"/>
      <c r="C33" s="10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27"/>
      <c r="X33" s="13"/>
      <c r="Y33" s="13"/>
      <c r="Z33" s="13"/>
    </row>
    <row r="34" spans="1:26" ht="20.100000000000001" customHeight="1">
      <c r="A34" s="33"/>
      <c r="B34" s="109"/>
      <c r="C34" s="11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27"/>
      <c r="X34" s="13"/>
      <c r="Y34" s="13"/>
      <c r="Z34" s="13"/>
    </row>
    <row r="35" spans="1:26" ht="20.100000000000001" customHeight="1">
      <c r="A35" s="33"/>
      <c r="B35" s="109"/>
      <c r="C35" s="11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27"/>
      <c r="X35" s="13"/>
      <c r="Y35" s="13"/>
      <c r="Z35" s="13"/>
    </row>
    <row r="36" spans="1:26" ht="20.100000000000001" customHeight="1">
      <c r="A36" s="33"/>
      <c r="B36" s="109"/>
      <c r="C36" s="110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27"/>
      <c r="X36" s="13"/>
      <c r="Y36" s="13"/>
      <c r="Z36" s="13"/>
    </row>
    <row r="37" spans="1:26" ht="20.100000000000001" customHeight="1">
      <c r="A37" s="33"/>
      <c r="B37" s="117"/>
      <c r="C37" s="1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8"/>
      <c r="W37" s="27"/>
      <c r="X37" s="13"/>
      <c r="Y37" s="13"/>
      <c r="Z37" s="13"/>
    </row>
    <row r="38" spans="1:26" ht="20.100000000000001" customHeight="1">
      <c r="A38" s="33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27"/>
      <c r="X38" s="13"/>
      <c r="Y38" s="13"/>
      <c r="Z38" s="13"/>
    </row>
    <row r="39" spans="1:26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33"/>
      <c r="X39" s="13"/>
      <c r="Y39" s="13"/>
      <c r="Z39" s="13"/>
    </row>
    <row r="40" spans="1:26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33"/>
      <c r="X40" s="13"/>
      <c r="Y40" s="13"/>
      <c r="Z40" s="13"/>
    </row>
    <row r="41" spans="1:26" ht="20.100000000000001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33"/>
      <c r="X41" s="13"/>
      <c r="Y41" s="13"/>
      <c r="Z41" s="13"/>
    </row>
    <row r="42" spans="1:26" ht="20.100000000000001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33"/>
      <c r="X42" s="13"/>
      <c r="Y42" s="13"/>
      <c r="Z42" s="13"/>
    </row>
    <row r="43" spans="1:26" ht="20.100000000000001" customHeight="1">
      <c r="A43" s="12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>
      <c r="A44" s="28"/>
      <c r="B44" s="476" t="s">
        <v>40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7"/>
      <c r="W44" s="27"/>
      <c r="X44" s="13"/>
      <c r="Y44" s="13"/>
      <c r="Z44" s="13"/>
    </row>
    <row r="45" spans="1:26" ht="20.100000000000001" customHeight="1">
      <c r="A45" s="28"/>
      <c r="B45" s="134"/>
      <c r="C45" s="135"/>
      <c r="D45" s="135"/>
      <c r="E45" s="135"/>
      <c r="F45" s="135"/>
      <c r="G45" s="135"/>
      <c r="H45" s="135"/>
      <c r="I45" s="13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27"/>
      <c r="X45" s="13"/>
      <c r="Y45" s="13"/>
      <c r="Z45" s="13"/>
    </row>
    <row r="46" spans="1:26" ht="20.100000000000001" customHeight="1">
      <c r="A46" s="136"/>
      <c r="B46" s="490" t="s">
        <v>9</v>
      </c>
      <c r="C46" s="491"/>
      <c r="D46" s="491"/>
      <c r="E46" s="492"/>
      <c r="F46" s="493" t="s">
        <v>6</v>
      </c>
      <c r="G46" s="491"/>
      <c r="H46" s="492"/>
      <c r="I46" s="137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  <c r="W46" s="27"/>
      <c r="X46" s="13"/>
      <c r="Y46" s="13"/>
      <c r="Z46" s="13"/>
    </row>
    <row r="47" spans="1:26" ht="20.100000000000001" customHeight="1">
      <c r="A47" s="136"/>
      <c r="B47" s="490" t="s">
        <v>12</v>
      </c>
      <c r="C47" s="491"/>
      <c r="D47" s="491"/>
      <c r="E47" s="492"/>
      <c r="F47" s="493" t="s">
        <v>4</v>
      </c>
      <c r="G47" s="491"/>
      <c r="H47" s="492"/>
      <c r="I47" s="137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7"/>
      <c r="W47" s="27"/>
      <c r="X47" s="13"/>
      <c r="Y47" s="13"/>
      <c r="Z47" s="13"/>
    </row>
    <row r="48" spans="1:26" ht="20.100000000000001" customHeight="1">
      <c r="A48" s="136"/>
      <c r="B48" s="490" t="s">
        <v>13</v>
      </c>
      <c r="C48" s="491"/>
      <c r="D48" s="491"/>
      <c r="E48" s="492"/>
      <c r="F48" s="493" t="s">
        <v>41</v>
      </c>
      <c r="G48" s="491"/>
      <c r="H48" s="492"/>
      <c r="I48" s="137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7"/>
      <c r="W48" s="27"/>
      <c r="X48" s="13"/>
      <c r="Y48" s="13"/>
      <c r="Z48" s="13"/>
    </row>
    <row r="49" spans="1:26" ht="20.100000000000001" customHeight="1">
      <c r="A49" s="136"/>
      <c r="B49" s="494" t="s">
        <v>1</v>
      </c>
      <c r="C49" s="495"/>
      <c r="D49" s="495"/>
      <c r="E49" s="495"/>
      <c r="F49" s="495"/>
      <c r="G49" s="495"/>
      <c r="H49" s="495"/>
      <c r="I49" s="49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  <c r="W49" s="27"/>
      <c r="X49" s="13"/>
      <c r="Y49" s="13"/>
      <c r="Z49" s="13"/>
    </row>
    <row r="50" spans="1:26" ht="20.100000000000001" customHeight="1">
      <c r="A50" s="28"/>
      <c r="B50" s="138" t="s">
        <v>2</v>
      </c>
      <c r="C50" s="139"/>
      <c r="D50" s="139"/>
      <c r="E50" s="139"/>
      <c r="F50" s="139"/>
      <c r="G50" s="139"/>
      <c r="H50" s="139"/>
      <c r="I50" s="139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  <c r="W50" s="27"/>
      <c r="X50" s="13"/>
      <c r="Y50" s="13"/>
      <c r="Z50" s="13"/>
    </row>
    <row r="51" spans="1:26" ht="20.100000000000001" customHeight="1">
      <c r="A51" s="28"/>
      <c r="B51" s="138"/>
      <c r="C51" s="139"/>
      <c r="D51" s="139"/>
      <c r="E51" s="139"/>
      <c r="F51" s="139"/>
      <c r="G51" s="139"/>
      <c r="H51" s="139"/>
      <c r="I51" s="139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27"/>
      <c r="X51" s="13"/>
      <c r="Y51" s="13"/>
      <c r="Z51" s="13"/>
    </row>
    <row r="52" spans="1:26" ht="20.100000000000001" customHeight="1">
      <c r="A52" s="28"/>
      <c r="B52" s="138"/>
      <c r="C52" s="139"/>
      <c r="D52" s="139"/>
      <c r="E52" s="139"/>
      <c r="F52" s="139"/>
      <c r="G52" s="139"/>
      <c r="H52" s="139"/>
      <c r="I52" s="139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W52" s="27"/>
      <c r="X52" s="13"/>
      <c r="Y52" s="13"/>
      <c r="Z52" s="13"/>
    </row>
    <row r="53" spans="1:26" ht="20.100000000000001" customHeight="1">
      <c r="A53" s="28"/>
      <c r="B53" s="138" t="s">
        <v>42</v>
      </c>
      <c r="C53" s="139"/>
      <c r="D53" s="139"/>
      <c r="E53" s="139"/>
      <c r="F53" s="139"/>
      <c r="G53" s="139"/>
      <c r="H53" s="139"/>
      <c r="I53" s="139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7"/>
      <c r="W53" s="27"/>
      <c r="X53" s="13"/>
      <c r="Y53" s="13"/>
      <c r="Z53" s="13"/>
    </row>
    <row r="54" spans="1:26" ht="20.100000000000001" customHeight="1">
      <c r="A54" s="19"/>
      <c r="B54" s="514"/>
      <c r="C54" s="515"/>
      <c r="D54" s="140"/>
      <c r="E54" s="140" t="s">
        <v>15</v>
      </c>
      <c r="F54" s="140" t="s">
        <v>16</v>
      </c>
      <c r="G54" s="140" t="s">
        <v>25</v>
      </c>
      <c r="H54" s="140" t="s">
        <v>43</v>
      </c>
      <c r="I54" s="140" t="s">
        <v>44</v>
      </c>
      <c r="J54" s="141"/>
      <c r="K54" s="141"/>
      <c r="L54" s="141"/>
      <c r="M54" s="141"/>
      <c r="N54" s="141"/>
      <c r="O54" s="141"/>
      <c r="P54" s="141"/>
      <c r="Q54" s="142"/>
      <c r="R54" s="142"/>
      <c r="S54" s="142"/>
      <c r="T54" s="142"/>
      <c r="U54" s="142"/>
      <c r="V54" s="143"/>
      <c r="W54" s="27"/>
      <c r="X54" s="13"/>
      <c r="Y54" s="13"/>
      <c r="Z54" s="13"/>
    </row>
    <row r="55" spans="1:26" ht="20.100000000000001" customHeight="1">
      <c r="A55" s="13"/>
      <c r="B55" s="512" t="s">
        <v>45</v>
      </c>
      <c r="C55" s="513"/>
      <c r="D55" s="513"/>
      <c r="E55" s="144"/>
      <c r="F55" s="144"/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146"/>
      <c r="S55" s="146"/>
      <c r="T55" s="146"/>
      <c r="U55" s="146"/>
      <c r="V55" s="147"/>
      <c r="W55" s="27"/>
      <c r="X55" s="13"/>
      <c r="Y55" s="13"/>
      <c r="Z55" s="13"/>
    </row>
    <row r="56" spans="1:26" ht="20.100000000000001" customHeight="1">
      <c r="A56" s="13"/>
      <c r="B56" s="509" t="s">
        <v>46</v>
      </c>
      <c r="C56" s="454"/>
      <c r="D56" s="454"/>
      <c r="E56" s="58">
        <f>'SO 01 - ZATEPLENIE STREŠN35213'!L101</f>
        <v>0</v>
      </c>
      <c r="F56" s="58">
        <f>'SO 01 - ZATEPLENIE STREŠN35213'!M101</f>
        <v>0</v>
      </c>
      <c r="G56" s="58">
        <f>'SO 01 - ZATEPLENIE STREŠN35213'!I101</f>
        <v>0</v>
      </c>
      <c r="H56" s="148">
        <f>'SO 01 - ZATEPLENIE STREŠN35213'!S101</f>
        <v>0.04</v>
      </c>
      <c r="I56" s="148">
        <f>'SO 01 - ZATEPLENIE STREŠN35213'!V101</f>
        <v>0</v>
      </c>
      <c r="J56" s="148"/>
      <c r="K56" s="148"/>
      <c r="L56" s="148"/>
      <c r="M56" s="148"/>
      <c r="N56" s="148"/>
      <c r="O56" s="148"/>
      <c r="P56" s="148"/>
      <c r="Q56" s="13"/>
      <c r="R56" s="13"/>
      <c r="S56" s="13"/>
      <c r="T56" s="13"/>
      <c r="U56" s="13"/>
      <c r="V56" s="149"/>
      <c r="W56" s="27"/>
      <c r="X56" s="13"/>
      <c r="Y56" s="13"/>
      <c r="Z56" s="13"/>
    </row>
    <row r="57" spans="1:26" ht="20.100000000000001" customHeight="1">
      <c r="A57" s="13"/>
      <c r="B57" s="509" t="s">
        <v>47</v>
      </c>
      <c r="C57" s="454"/>
      <c r="D57" s="454"/>
      <c r="E57" s="58">
        <f>'SO 01 - ZATEPLENIE STREŠN35213'!L140</f>
        <v>0</v>
      </c>
      <c r="F57" s="58">
        <f>'SO 01 - ZATEPLENIE STREŠN35213'!M140</f>
        <v>0</v>
      </c>
      <c r="G57" s="58">
        <f>'SO 01 - ZATEPLENIE STREŠN35213'!I140</f>
        <v>0</v>
      </c>
      <c r="H57" s="148">
        <f>'SO 01 - ZATEPLENIE STREŠN35213'!S140</f>
        <v>32.590000000000003</v>
      </c>
      <c r="I57" s="148">
        <f>'SO 01 - ZATEPLENIE STREŠN35213'!V140</f>
        <v>0</v>
      </c>
      <c r="J57" s="148"/>
      <c r="K57" s="148"/>
      <c r="L57" s="148"/>
      <c r="M57" s="148"/>
      <c r="N57" s="148"/>
      <c r="O57" s="148"/>
      <c r="P57" s="148"/>
      <c r="Q57" s="13"/>
      <c r="R57" s="13"/>
      <c r="S57" s="13"/>
      <c r="T57" s="13"/>
      <c r="U57" s="13"/>
      <c r="V57" s="149"/>
      <c r="W57" s="27"/>
      <c r="X57" s="13"/>
      <c r="Y57" s="13"/>
      <c r="Z57" s="13"/>
    </row>
    <row r="58" spans="1:26" ht="20.100000000000001" customHeight="1">
      <c r="A58" s="13"/>
      <c r="B58" s="510" t="s">
        <v>45</v>
      </c>
      <c r="C58" s="511"/>
      <c r="D58" s="511"/>
      <c r="E58" s="150">
        <f>'SO 01 - ZATEPLENIE STREŠN35213'!L142</f>
        <v>0</v>
      </c>
      <c r="F58" s="150">
        <f>'SO 01 - ZATEPLENIE STREŠN35213'!M142</f>
        <v>0</v>
      </c>
      <c r="G58" s="150">
        <f>'SO 01 - ZATEPLENIE STREŠN35213'!I142</f>
        <v>0</v>
      </c>
      <c r="H58" s="151">
        <f>'SO 01 - ZATEPLENIE STREŠN35213'!S142</f>
        <v>32.630000000000003</v>
      </c>
      <c r="I58" s="151">
        <f>'SO 01 - ZATEPLENIE STREŠN35213'!V142</f>
        <v>0</v>
      </c>
      <c r="J58" s="151"/>
      <c r="K58" s="151"/>
      <c r="L58" s="151"/>
      <c r="M58" s="151"/>
      <c r="N58" s="151"/>
      <c r="O58" s="151"/>
      <c r="P58" s="151"/>
      <c r="Q58" s="13"/>
      <c r="R58" s="13"/>
      <c r="S58" s="13"/>
      <c r="T58" s="13"/>
      <c r="U58" s="13"/>
      <c r="V58" s="149"/>
      <c r="W58" s="27"/>
      <c r="X58" s="13"/>
      <c r="Y58" s="13"/>
      <c r="Z58" s="13"/>
    </row>
    <row r="59" spans="1:26" ht="20.100000000000001" customHeight="1">
      <c r="A59" s="13"/>
      <c r="B59" s="509"/>
      <c r="C59" s="454"/>
      <c r="D59" s="454"/>
      <c r="E59" s="58"/>
      <c r="F59" s="58"/>
      <c r="G59" s="58"/>
      <c r="H59" s="148"/>
      <c r="I59" s="148"/>
      <c r="J59" s="148"/>
      <c r="K59" s="148"/>
      <c r="L59" s="148"/>
      <c r="M59" s="148"/>
      <c r="N59" s="148"/>
      <c r="O59" s="148"/>
      <c r="P59" s="148"/>
      <c r="Q59" s="13"/>
      <c r="R59" s="13"/>
      <c r="S59" s="13"/>
      <c r="T59" s="13"/>
      <c r="U59" s="13"/>
      <c r="V59" s="149"/>
      <c r="W59" s="27"/>
      <c r="X59" s="13"/>
      <c r="Y59" s="13"/>
      <c r="Z59" s="13"/>
    </row>
    <row r="60" spans="1:26" ht="20.100000000000001" customHeight="1">
      <c r="A60" s="13"/>
      <c r="B60" s="510" t="s">
        <v>48</v>
      </c>
      <c r="C60" s="511"/>
      <c r="D60" s="511"/>
      <c r="E60" s="58"/>
      <c r="F60" s="58"/>
      <c r="G60" s="58"/>
      <c r="H60" s="148"/>
      <c r="I60" s="148"/>
      <c r="J60" s="148"/>
      <c r="K60" s="148"/>
      <c r="L60" s="148"/>
      <c r="M60" s="148"/>
      <c r="N60" s="148"/>
      <c r="O60" s="148"/>
      <c r="P60" s="148"/>
      <c r="Q60" s="13"/>
      <c r="R60" s="13"/>
      <c r="S60" s="13"/>
      <c r="T60" s="13"/>
      <c r="U60" s="13"/>
      <c r="V60" s="149"/>
      <c r="W60" s="27"/>
      <c r="X60" s="13"/>
      <c r="Y60" s="13"/>
      <c r="Z60" s="13"/>
    </row>
    <row r="61" spans="1:26" ht="20.100000000000001" customHeight="1">
      <c r="A61" s="13"/>
      <c r="B61" s="509" t="s">
        <v>49</v>
      </c>
      <c r="C61" s="454"/>
      <c r="D61" s="454"/>
      <c r="E61" s="58">
        <f>'SO 01 - ZATEPLENIE STREŠN35213'!L209</f>
        <v>0</v>
      </c>
      <c r="F61" s="58">
        <f>'SO 01 - ZATEPLENIE STREŠN35213'!M209</f>
        <v>0</v>
      </c>
      <c r="G61" s="58">
        <f>'SO 01 - ZATEPLENIE STREŠN35213'!I209</f>
        <v>0</v>
      </c>
      <c r="H61" s="148">
        <f>'SO 01 - ZATEPLENIE STREŠN35213'!S209</f>
        <v>87.38</v>
      </c>
      <c r="I61" s="148">
        <f>'SO 01 - ZATEPLENIE STREŠN35213'!V209</f>
        <v>157.56</v>
      </c>
      <c r="J61" s="148"/>
      <c r="K61" s="148"/>
      <c r="L61" s="148"/>
      <c r="M61" s="148"/>
      <c r="N61" s="148"/>
      <c r="O61" s="148"/>
      <c r="P61" s="148"/>
      <c r="Q61" s="13"/>
      <c r="R61" s="13"/>
      <c r="S61" s="13"/>
      <c r="T61" s="13"/>
      <c r="U61" s="13"/>
      <c r="V61" s="149"/>
      <c r="W61" s="27"/>
      <c r="X61" s="13"/>
      <c r="Y61" s="13"/>
      <c r="Z61" s="13"/>
    </row>
    <row r="62" spans="1:26" ht="20.100000000000001" customHeight="1">
      <c r="A62" s="13"/>
      <c r="B62" s="509" t="s">
        <v>50</v>
      </c>
      <c r="C62" s="454"/>
      <c r="D62" s="454"/>
      <c r="E62" s="58">
        <f>'SO 01 - ZATEPLENIE STREŠN35213'!L229</f>
        <v>0</v>
      </c>
      <c r="F62" s="58">
        <f>'SO 01 - ZATEPLENIE STREŠN35213'!M229</f>
        <v>0</v>
      </c>
      <c r="G62" s="58">
        <f>'SO 01 - ZATEPLENIE STREŠN35213'!I229</f>
        <v>0</v>
      </c>
      <c r="H62" s="148">
        <f>'SO 01 - ZATEPLENIE STREŠN35213'!S229</f>
        <v>0</v>
      </c>
      <c r="I62" s="148">
        <f>'SO 01 - ZATEPLENIE STREŠN35213'!V229</f>
        <v>0</v>
      </c>
      <c r="J62" s="148"/>
      <c r="K62" s="148"/>
      <c r="L62" s="148"/>
      <c r="M62" s="148"/>
      <c r="N62" s="148"/>
      <c r="O62" s="148"/>
      <c r="P62" s="148"/>
      <c r="Q62" s="13"/>
      <c r="R62" s="13"/>
      <c r="S62" s="13"/>
      <c r="T62" s="13"/>
      <c r="U62" s="13"/>
      <c r="V62" s="149"/>
      <c r="W62" s="27"/>
      <c r="X62" s="13"/>
      <c r="Y62" s="13"/>
      <c r="Z62" s="13"/>
    </row>
    <row r="63" spans="1:26" ht="20.100000000000001" customHeight="1">
      <c r="A63" s="13"/>
      <c r="B63" s="509" t="s">
        <v>51</v>
      </c>
      <c r="C63" s="454"/>
      <c r="D63" s="454"/>
      <c r="E63" s="58">
        <f>'SO 01 - ZATEPLENIE STREŠN35213'!L257</f>
        <v>0</v>
      </c>
      <c r="F63" s="58">
        <f>'SO 01 - ZATEPLENIE STREŠN35213'!M257</f>
        <v>0</v>
      </c>
      <c r="G63" s="58">
        <f>'SO 01 - ZATEPLENIE STREŠN35213'!I257</f>
        <v>0</v>
      </c>
      <c r="H63" s="148">
        <f>'SO 01 - ZATEPLENIE STREŠN35213'!S257</f>
        <v>0</v>
      </c>
      <c r="I63" s="148">
        <f>'SO 01 - ZATEPLENIE STREŠN35213'!V257</f>
        <v>0</v>
      </c>
      <c r="J63" s="148"/>
      <c r="K63" s="148"/>
      <c r="L63" s="148"/>
      <c r="M63" s="148"/>
      <c r="N63" s="148"/>
      <c r="O63" s="148"/>
      <c r="P63" s="148"/>
      <c r="Q63" s="13"/>
      <c r="R63" s="13"/>
      <c r="S63" s="13"/>
      <c r="T63" s="13"/>
      <c r="U63" s="13"/>
      <c r="V63" s="149"/>
      <c r="W63" s="27"/>
      <c r="X63" s="13"/>
      <c r="Y63" s="13"/>
      <c r="Z63" s="13"/>
    </row>
    <row r="64" spans="1:26" ht="20.100000000000001" customHeight="1">
      <c r="A64" s="13"/>
      <c r="B64" s="509" t="s">
        <v>52</v>
      </c>
      <c r="C64" s="454"/>
      <c r="D64" s="454"/>
      <c r="E64" s="58">
        <f>'SO 01 - ZATEPLENIE STREŠN35213'!L269</f>
        <v>0</v>
      </c>
      <c r="F64" s="58">
        <f>'SO 01 - ZATEPLENIE STREŠN35213'!M269</f>
        <v>0</v>
      </c>
      <c r="G64" s="58">
        <f>'SO 01 - ZATEPLENIE STREŠN35213'!I269</f>
        <v>0</v>
      </c>
      <c r="H64" s="148">
        <f>'SO 01 - ZATEPLENIE STREŠN35213'!S269</f>
        <v>3.15</v>
      </c>
      <c r="I64" s="148">
        <f>'SO 01 - ZATEPLENIE STREŠN35213'!V269</f>
        <v>0</v>
      </c>
      <c r="J64" s="148"/>
      <c r="K64" s="148"/>
      <c r="L64" s="148"/>
      <c r="M64" s="148"/>
      <c r="N64" s="148"/>
      <c r="O64" s="148"/>
      <c r="P64" s="148"/>
      <c r="Q64" s="13"/>
      <c r="R64" s="13"/>
      <c r="S64" s="13"/>
      <c r="T64" s="13"/>
      <c r="U64" s="13"/>
      <c r="V64" s="149"/>
      <c r="W64" s="27"/>
      <c r="X64" s="13"/>
      <c r="Y64" s="13"/>
      <c r="Z64" s="13"/>
    </row>
    <row r="65" spans="1:26" ht="20.100000000000001" customHeight="1">
      <c r="A65" s="13"/>
      <c r="B65" s="509" t="s">
        <v>53</v>
      </c>
      <c r="C65" s="454"/>
      <c r="D65" s="454"/>
      <c r="E65" s="58">
        <f>'SO 01 - ZATEPLENIE STREŠN35213'!L282</f>
        <v>0</v>
      </c>
      <c r="F65" s="58">
        <f>'SO 01 - ZATEPLENIE STREŠN35213'!M282</f>
        <v>0</v>
      </c>
      <c r="G65" s="58">
        <f>'SO 01 - ZATEPLENIE STREŠN35213'!I282</f>
        <v>0</v>
      </c>
      <c r="H65" s="148">
        <f>'SO 01 - ZATEPLENIE STREŠN35213'!S282</f>
        <v>0.56000000000000005</v>
      </c>
      <c r="I65" s="148">
        <f>'SO 01 - ZATEPLENIE STREŠN35213'!V282</f>
        <v>0</v>
      </c>
      <c r="J65" s="148"/>
      <c r="K65" s="148"/>
      <c r="L65" s="148"/>
      <c r="M65" s="148"/>
      <c r="N65" s="148"/>
      <c r="O65" s="148"/>
      <c r="P65" s="148"/>
      <c r="Q65" s="13"/>
      <c r="R65" s="13"/>
      <c r="S65" s="13"/>
      <c r="T65" s="13"/>
      <c r="U65" s="13"/>
      <c r="V65" s="149"/>
      <c r="W65" s="27"/>
      <c r="X65" s="13"/>
      <c r="Y65" s="13"/>
      <c r="Z65" s="13"/>
    </row>
    <row r="66" spans="1:26" ht="20.100000000000001" customHeight="1">
      <c r="A66" s="13"/>
      <c r="B66" s="509" t="s">
        <v>54</v>
      </c>
      <c r="C66" s="454"/>
      <c r="D66" s="454"/>
      <c r="E66" s="58">
        <f>'SO 01 - ZATEPLENIE STREŠN35213'!L304</f>
        <v>0</v>
      </c>
      <c r="F66" s="58">
        <f>'SO 01 - ZATEPLENIE STREŠN35213'!M304</f>
        <v>0</v>
      </c>
      <c r="G66" s="58">
        <f>'SO 01 - ZATEPLENIE STREŠN35213'!I304</f>
        <v>0</v>
      </c>
      <c r="H66" s="148">
        <f>'SO 01 - ZATEPLENIE STREŠN35213'!S304</f>
        <v>0</v>
      </c>
      <c r="I66" s="148">
        <f>'SO 01 - ZATEPLENIE STREŠN35213'!V304</f>
        <v>0</v>
      </c>
      <c r="J66" s="148"/>
      <c r="K66" s="148"/>
      <c r="L66" s="148"/>
      <c r="M66" s="148"/>
      <c r="N66" s="148"/>
      <c r="O66" s="148"/>
      <c r="P66" s="148"/>
      <c r="Q66" s="13"/>
      <c r="R66" s="13"/>
      <c r="S66" s="13"/>
      <c r="T66" s="13"/>
      <c r="U66" s="13"/>
      <c r="V66" s="149"/>
      <c r="W66" s="27"/>
      <c r="X66" s="13"/>
      <c r="Y66" s="13"/>
      <c r="Z66" s="13"/>
    </row>
    <row r="67" spans="1:26" ht="20.100000000000001" customHeight="1">
      <c r="A67" s="13"/>
      <c r="B67" s="509" t="s">
        <v>55</v>
      </c>
      <c r="C67" s="454"/>
      <c r="D67" s="454"/>
      <c r="E67" s="58">
        <f>'SO 01 - ZATEPLENIE STREŠN35213'!L317</f>
        <v>0</v>
      </c>
      <c r="F67" s="58">
        <f>'SO 01 - ZATEPLENIE STREŠN35213'!M317</f>
        <v>0</v>
      </c>
      <c r="G67" s="58">
        <f>'SO 01 - ZATEPLENIE STREŠN35213'!I317</f>
        <v>0</v>
      </c>
      <c r="H67" s="148">
        <f>'SO 01 - ZATEPLENIE STREŠN35213'!S317</f>
        <v>0</v>
      </c>
      <c r="I67" s="148">
        <f>'SO 01 - ZATEPLENIE STREŠN35213'!V317</f>
        <v>0</v>
      </c>
      <c r="J67" s="148"/>
      <c r="K67" s="148"/>
      <c r="L67" s="148"/>
      <c r="M67" s="148"/>
      <c r="N67" s="148"/>
      <c r="O67" s="148"/>
      <c r="P67" s="148"/>
      <c r="Q67" s="13"/>
      <c r="R67" s="13"/>
      <c r="S67" s="13"/>
      <c r="T67" s="13"/>
      <c r="U67" s="13"/>
      <c r="V67" s="149"/>
      <c r="W67" s="27"/>
      <c r="X67" s="13"/>
      <c r="Y67" s="13"/>
      <c r="Z67" s="13"/>
    </row>
    <row r="68" spans="1:26" ht="20.100000000000001" customHeight="1">
      <c r="A68" s="13"/>
      <c r="B68" s="509" t="s">
        <v>56</v>
      </c>
      <c r="C68" s="454"/>
      <c r="D68" s="454"/>
      <c r="E68" s="58">
        <f>'SO 01 - ZATEPLENIE STREŠN35213'!L329</f>
        <v>0</v>
      </c>
      <c r="F68" s="58">
        <f>'SO 01 - ZATEPLENIE STREŠN35213'!M329</f>
        <v>0</v>
      </c>
      <c r="G68" s="58">
        <f>'SO 01 - ZATEPLENIE STREŠN35213'!I329</f>
        <v>0</v>
      </c>
      <c r="H68" s="148">
        <f>'SO 01 - ZATEPLENIE STREŠN35213'!S329</f>
        <v>0.09</v>
      </c>
      <c r="I68" s="148">
        <f>'SO 01 - ZATEPLENIE STREŠN35213'!V329</f>
        <v>0</v>
      </c>
      <c r="J68" s="148"/>
      <c r="K68" s="148"/>
      <c r="L68" s="148"/>
      <c r="M68" s="148"/>
      <c r="N68" s="148"/>
      <c r="O68" s="148"/>
      <c r="P68" s="148"/>
      <c r="Q68" s="13"/>
      <c r="R68" s="13"/>
      <c r="S68" s="13"/>
      <c r="T68" s="13"/>
      <c r="U68" s="13"/>
      <c r="V68" s="149"/>
      <c r="W68" s="27"/>
      <c r="X68" s="13"/>
      <c r="Y68" s="13"/>
      <c r="Z68" s="13"/>
    </row>
    <row r="69" spans="1:26" ht="20.100000000000001" customHeight="1">
      <c r="A69" s="13"/>
      <c r="B69" s="510" t="s">
        <v>48</v>
      </c>
      <c r="C69" s="511"/>
      <c r="D69" s="511"/>
      <c r="E69" s="150">
        <f>'SO 01 - ZATEPLENIE STREŠN35213'!L331</f>
        <v>0</v>
      </c>
      <c r="F69" s="150">
        <f>'SO 01 - ZATEPLENIE STREŠN35213'!M331</f>
        <v>0</v>
      </c>
      <c r="G69" s="150">
        <f>'SO 01 - ZATEPLENIE STREŠN35213'!I331</f>
        <v>0</v>
      </c>
      <c r="H69" s="151">
        <f>'SO 01 - ZATEPLENIE STREŠN35213'!S331</f>
        <v>91.18</v>
      </c>
      <c r="I69" s="151">
        <f>'SO 01 - ZATEPLENIE STREŠN35213'!V331</f>
        <v>157.56</v>
      </c>
      <c r="J69" s="151"/>
      <c r="K69" s="151"/>
      <c r="L69" s="151"/>
      <c r="M69" s="151"/>
      <c r="N69" s="151"/>
      <c r="O69" s="151"/>
      <c r="P69" s="151"/>
      <c r="Q69" s="13"/>
      <c r="R69" s="13"/>
      <c r="S69" s="13"/>
      <c r="T69" s="13"/>
      <c r="U69" s="13"/>
      <c r="V69" s="149"/>
      <c r="W69" s="27"/>
      <c r="X69" s="13"/>
      <c r="Y69" s="13"/>
      <c r="Z69" s="13"/>
    </row>
    <row r="70" spans="1:26" ht="20.100000000000001" customHeight="1">
      <c r="A70" s="13"/>
      <c r="B70" s="509"/>
      <c r="C70" s="454"/>
      <c r="D70" s="454"/>
      <c r="E70" s="58"/>
      <c r="F70" s="58"/>
      <c r="G70" s="58"/>
      <c r="H70" s="148"/>
      <c r="I70" s="148"/>
      <c r="J70" s="148"/>
      <c r="K70" s="148"/>
      <c r="L70" s="148"/>
      <c r="M70" s="148"/>
      <c r="N70" s="148"/>
      <c r="O70" s="148"/>
      <c r="P70" s="148"/>
      <c r="Q70" s="13"/>
      <c r="R70" s="13"/>
      <c r="S70" s="13"/>
      <c r="T70" s="13"/>
      <c r="U70" s="13"/>
      <c r="V70" s="149"/>
      <c r="W70" s="27"/>
      <c r="X70" s="13"/>
      <c r="Y70" s="13"/>
      <c r="Z70" s="13"/>
    </row>
    <row r="71" spans="1:26" ht="20.100000000000001" customHeight="1">
      <c r="A71" s="13"/>
      <c r="B71" s="510" t="s">
        <v>57</v>
      </c>
      <c r="C71" s="511"/>
      <c r="D71" s="511"/>
      <c r="E71" s="58"/>
      <c r="F71" s="58"/>
      <c r="G71" s="58"/>
      <c r="H71" s="148"/>
      <c r="I71" s="148"/>
      <c r="J71" s="148"/>
      <c r="K71" s="148"/>
      <c r="L71" s="148"/>
      <c r="M71" s="148"/>
      <c r="N71" s="148"/>
      <c r="O71" s="148"/>
      <c r="P71" s="148"/>
      <c r="Q71" s="13"/>
      <c r="R71" s="13"/>
      <c r="S71" s="13"/>
      <c r="T71" s="13"/>
      <c r="U71" s="13"/>
      <c r="V71" s="149"/>
      <c r="W71" s="27"/>
      <c r="X71" s="13"/>
      <c r="Y71" s="13"/>
      <c r="Z71" s="13"/>
    </row>
    <row r="72" spans="1:26" ht="20.100000000000001" customHeight="1">
      <c r="A72" s="13"/>
      <c r="B72" s="509" t="s">
        <v>58</v>
      </c>
      <c r="C72" s="454"/>
      <c r="D72" s="454"/>
      <c r="E72" s="58">
        <f>'SO 01 - ZATEPLENIE STREŠN35213'!L337</f>
        <v>0</v>
      </c>
      <c r="F72" s="58">
        <f>'SO 01 - ZATEPLENIE STREŠN35213'!M337</f>
        <v>0</v>
      </c>
      <c r="G72" s="58">
        <f>'SO 01 - ZATEPLENIE STREŠN35213'!I337</f>
        <v>0</v>
      </c>
      <c r="H72" s="148">
        <f>'SO 01 - ZATEPLENIE STREŠN35213'!S337</f>
        <v>0</v>
      </c>
      <c r="I72" s="148">
        <f>'SO 01 - ZATEPLENIE STREŠN35213'!V337</f>
        <v>0</v>
      </c>
      <c r="J72" s="148"/>
      <c r="K72" s="148"/>
      <c r="L72" s="148"/>
      <c r="M72" s="148"/>
      <c r="N72" s="148"/>
      <c r="O72" s="148"/>
      <c r="P72" s="148"/>
      <c r="Q72" s="13"/>
      <c r="R72" s="13"/>
      <c r="S72" s="13"/>
      <c r="T72" s="13"/>
      <c r="U72" s="13"/>
      <c r="V72" s="149"/>
      <c r="W72" s="27"/>
      <c r="X72" s="13"/>
      <c r="Y72" s="13"/>
      <c r="Z72" s="13"/>
    </row>
    <row r="73" spans="1:26" ht="20.100000000000001" customHeight="1">
      <c r="A73" s="13"/>
      <c r="B73" s="510" t="s">
        <v>57</v>
      </c>
      <c r="C73" s="511"/>
      <c r="D73" s="511"/>
      <c r="E73" s="150">
        <f>'SO 01 - ZATEPLENIE STREŠN35213'!L339</f>
        <v>0</v>
      </c>
      <c r="F73" s="150">
        <f>'SO 01 - ZATEPLENIE STREŠN35213'!M339</f>
        <v>0</v>
      </c>
      <c r="G73" s="150">
        <f>'SO 01 - ZATEPLENIE STREŠN35213'!I339</f>
        <v>0</v>
      </c>
      <c r="H73" s="151">
        <f>'SO 01 - ZATEPLENIE STREŠN35213'!S339</f>
        <v>0</v>
      </c>
      <c r="I73" s="151">
        <f>'SO 01 - ZATEPLENIE STREŠN35213'!V339</f>
        <v>0</v>
      </c>
      <c r="J73" s="151"/>
      <c r="K73" s="151"/>
      <c r="L73" s="151"/>
      <c r="M73" s="151"/>
      <c r="N73" s="151"/>
      <c r="O73" s="151"/>
      <c r="P73" s="151"/>
      <c r="Q73" s="13"/>
      <c r="R73" s="13"/>
      <c r="S73" s="13"/>
      <c r="T73" s="13"/>
      <c r="U73" s="13"/>
      <c r="V73" s="149"/>
      <c r="W73" s="27"/>
      <c r="X73" s="13"/>
      <c r="Y73" s="13"/>
      <c r="Z73" s="13"/>
    </row>
    <row r="74" spans="1:26" ht="20.100000000000001" customHeight="1">
      <c r="A74" s="13"/>
      <c r="B74" s="509"/>
      <c r="C74" s="454"/>
      <c r="D74" s="454"/>
      <c r="E74" s="58"/>
      <c r="F74" s="58"/>
      <c r="G74" s="58"/>
      <c r="H74" s="148"/>
      <c r="I74" s="148"/>
      <c r="J74" s="148"/>
      <c r="K74" s="148"/>
      <c r="L74" s="148"/>
      <c r="M74" s="148"/>
      <c r="N74" s="148"/>
      <c r="O74" s="148"/>
      <c r="P74" s="148"/>
      <c r="Q74" s="13"/>
      <c r="R74" s="13"/>
      <c r="S74" s="13"/>
      <c r="T74" s="13"/>
      <c r="U74" s="13"/>
      <c r="V74" s="149"/>
      <c r="W74" s="27"/>
      <c r="X74" s="13"/>
      <c r="Y74" s="13"/>
      <c r="Z74" s="13"/>
    </row>
    <row r="75" spans="1:26" ht="20.100000000000001" customHeight="1">
      <c r="A75" s="152"/>
      <c r="B75" s="523" t="s">
        <v>59</v>
      </c>
      <c r="C75" s="524"/>
      <c r="D75" s="524"/>
      <c r="E75" s="153">
        <f>'SO 01 - ZATEPLENIE STREŠN35213'!L340</f>
        <v>0</v>
      </c>
      <c r="F75" s="153">
        <f>'SO 01 - ZATEPLENIE STREŠN35213'!M340</f>
        <v>0</v>
      </c>
      <c r="G75" s="153">
        <f>'SO 01 - ZATEPLENIE STREŠN35213'!I340</f>
        <v>0</v>
      </c>
      <c r="H75" s="154">
        <f>'SO 01 - ZATEPLENIE STREŠN35213'!S340</f>
        <v>123.81</v>
      </c>
      <c r="I75" s="154">
        <f>'SO 01 - ZATEPLENIE STREŠN35213'!V340</f>
        <v>157.56</v>
      </c>
      <c r="J75" s="155"/>
      <c r="K75" s="155"/>
      <c r="L75" s="155"/>
      <c r="M75" s="155"/>
      <c r="N75" s="155"/>
      <c r="O75" s="155"/>
      <c r="P75" s="155"/>
      <c r="Q75" s="156"/>
      <c r="R75" s="156"/>
      <c r="S75" s="156"/>
      <c r="T75" s="156"/>
      <c r="U75" s="156"/>
      <c r="V75" s="157"/>
      <c r="W75" s="27"/>
      <c r="X75" s="13"/>
      <c r="Y75" s="13"/>
      <c r="Z75" s="13"/>
    </row>
    <row r="76" spans="1:26" ht="20.100000000000001" customHeight="1">
      <c r="A76" s="126"/>
      <c r="B76" s="126"/>
      <c r="C76" s="126"/>
      <c r="D76" s="126"/>
      <c r="E76" s="158"/>
      <c r="F76" s="158"/>
      <c r="G76" s="158"/>
      <c r="H76" s="159"/>
      <c r="I76" s="159"/>
      <c r="J76" s="159"/>
      <c r="K76" s="159"/>
      <c r="L76" s="159"/>
      <c r="M76" s="159"/>
      <c r="N76" s="159"/>
      <c r="O76" s="159"/>
      <c r="P76" s="159"/>
      <c r="Q76" s="126"/>
      <c r="R76" s="126"/>
      <c r="S76" s="126"/>
      <c r="T76" s="126"/>
      <c r="U76" s="126"/>
      <c r="V76" s="126"/>
      <c r="W76" s="27"/>
      <c r="X76" s="13"/>
      <c r="Y76" s="13"/>
      <c r="Z76" s="13"/>
    </row>
    <row r="77" spans="1:26" ht="20.100000000000001" customHeight="1">
      <c r="A77" s="126"/>
      <c r="B77" s="126"/>
      <c r="C77" s="126"/>
      <c r="D77" s="126"/>
      <c r="E77" s="158"/>
      <c r="F77" s="158"/>
      <c r="G77" s="158"/>
      <c r="H77" s="159"/>
      <c r="I77" s="159"/>
      <c r="J77" s="159"/>
      <c r="K77" s="159"/>
      <c r="L77" s="159"/>
      <c r="M77" s="159"/>
      <c r="N77" s="159"/>
      <c r="O77" s="159"/>
      <c r="P77" s="159"/>
      <c r="Q77" s="126"/>
      <c r="R77" s="126"/>
      <c r="S77" s="126"/>
      <c r="T77" s="126"/>
      <c r="U77" s="126"/>
      <c r="V77" s="126"/>
      <c r="W77" s="27"/>
      <c r="X77" s="13"/>
      <c r="Y77" s="13"/>
      <c r="Z77" s="13"/>
    </row>
    <row r="78" spans="1:26" ht="20.100000000000001" customHeight="1">
      <c r="A78" s="126"/>
      <c r="B78" s="9"/>
      <c r="C78" s="9"/>
      <c r="D78" s="9"/>
      <c r="E78" s="160"/>
      <c r="F78" s="160"/>
      <c r="G78" s="160"/>
      <c r="H78" s="161"/>
      <c r="I78" s="161"/>
      <c r="J78" s="161"/>
      <c r="K78" s="161"/>
      <c r="L78" s="161"/>
      <c r="M78" s="161"/>
      <c r="N78" s="161"/>
      <c r="O78" s="161"/>
      <c r="P78" s="161"/>
      <c r="Q78" s="9"/>
      <c r="R78" s="9"/>
      <c r="S78" s="9"/>
      <c r="T78" s="9"/>
      <c r="U78" s="9"/>
      <c r="V78" s="9"/>
      <c r="W78" s="27"/>
      <c r="X78" s="13"/>
      <c r="Y78" s="13"/>
      <c r="Z78" s="13"/>
    </row>
    <row r="79" spans="1:26" ht="35.1" customHeight="1">
      <c r="A79" s="13"/>
      <c r="B79" s="525" t="s">
        <v>60</v>
      </c>
      <c r="C79" s="526"/>
      <c r="D79" s="526"/>
      <c r="E79" s="526"/>
      <c r="F79" s="526"/>
      <c r="G79" s="526"/>
      <c r="H79" s="526"/>
      <c r="I79" s="526"/>
      <c r="J79" s="526"/>
      <c r="K79" s="526"/>
      <c r="L79" s="526"/>
      <c r="M79" s="526"/>
      <c r="N79" s="526"/>
      <c r="O79" s="526"/>
      <c r="P79" s="526"/>
      <c r="Q79" s="526"/>
      <c r="R79" s="526"/>
      <c r="S79" s="526"/>
      <c r="T79" s="526"/>
      <c r="U79" s="526"/>
      <c r="V79" s="527"/>
      <c r="W79" s="27"/>
      <c r="X79" s="13"/>
      <c r="Y79" s="13"/>
      <c r="Z79" s="13"/>
    </row>
    <row r="80" spans="1:26" ht="20.100000000000001" customHeight="1">
      <c r="A80" s="33"/>
      <c r="B80" s="122"/>
      <c r="C80" s="124"/>
      <c r="D80" s="124"/>
      <c r="E80" s="162"/>
      <c r="F80" s="162"/>
      <c r="G80" s="162"/>
      <c r="H80" s="163"/>
      <c r="I80" s="163"/>
      <c r="J80" s="163"/>
      <c r="K80" s="163"/>
      <c r="L80" s="163"/>
      <c r="M80" s="163"/>
      <c r="N80" s="163"/>
      <c r="O80" s="163"/>
      <c r="P80" s="163"/>
      <c r="Q80" s="124"/>
      <c r="R80" s="124"/>
      <c r="S80" s="124"/>
      <c r="T80" s="124"/>
      <c r="U80" s="124"/>
      <c r="V80" s="125"/>
      <c r="W80" s="27"/>
      <c r="X80" s="13"/>
      <c r="Y80" s="13"/>
      <c r="Z80" s="13"/>
    </row>
    <row r="81" spans="1:26" ht="20.100000000000001" customHeight="1">
      <c r="A81" s="164"/>
      <c r="B81" s="506" t="s">
        <v>9</v>
      </c>
      <c r="C81" s="507"/>
      <c r="D81" s="507"/>
      <c r="E81" s="508"/>
      <c r="F81" s="165"/>
      <c r="G81" s="165"/>
      <c r="H81" s="166" t="s">
        <v>6</v>
      </c>
      <c r="I81" s="529"/>
      <c r="J81" s="530"/>
      <c r="K81" s="530"/>
      <c r="L81" s="530"/>
      <c r="M81" s="530"/>
      <c r="N81" s="530"/>
      <c r="O81" s="530"/>
      <c r="P81" s="531"/>
      <c r="Q81" s="105"/>
      <c r="R81" s="105"/>
      <c r="S81" s="105"/>
      <c r="T81" s="105"/>
      <c r="U81" s="105"/>
      <c r="V81" s="106"/>
      <c r="W81" s="27"/>
      <c r="X81" s="13"/>
      <c r="Y81" s="13"/>
      <c r="Z81" s="13"/>
    </row>
    <row r="82" spans="1:26" ht="20.100000000000001" customHeight="1">
      <c r="A82" s="164"/>
      <c r="B82" s="494" t="s">
        <v>12</v>
      </c>
      <c r="C82" s="495"/>
      <c r="D82" s="495"/>
      <c r="E82" s="496"/>
      <c r="F82" s="167"/>
      <c r="G82" s="167"/>
      <c r="H82" s="168" t="s">
        <v>4</v>
      </c>
      <c r="I82" s="168"/>
      <c r="J82" s="159"/>
      <c r="K82" s="159"/>
      <c r="L82" s="159"/>
      <c r="M82" s="159"/>
      <c r="N82" s="159"/>
      <c r="O82" s="159"/>
      <c r="P82" s="159"/>
      <c r="Q82" s="126"/>
      <c r="R82" s="126"/>
      <c r="S82" s="126"/>
      <c r="T82" s="126"/>
      <c r="U82" s="126"/>
      <c r="V82" s="127"/>
      <c r="W82" s="27"/>
      <c r="X82" s="13"/>
      <c r="Y82" s="13"/>
      <c r="Z82" s="13"/>
    </row>
    <row r="83" spans="1:26" ht="20.100000000000001" customHeight="1">
      <c r="A83" s="164"/>
      <c r="B83" s="494" t="s">
        <v>13</v>
      </c>
      <c r="C83" s="495"/>
      <c r="D83" s="495"/>
      <c r="E83" s="496"/>
      <c r="F83" s="167"/>
      <c r="G83" s="167"/>
      <c r="H83" s="168" t="s">
        <v>61</v>
      </c>
      <c r="I83" s="168" t="s">
        <v>8</v>
      </c>
      <c r="J83" s="159"/>
      <c r="K83" s="159"/>
      <c r="L83" s="159"/>
      <c r="M83" s="159"/>
      <c r="N83" s="159"/>
      <c r="O83" s="159"/>
      <c r="P83" s="159"/>
      <c r="Q83" s="126"/>
      <c r="R83" s="126"/>
      <c r="S83" s="126"/>
      <c r="T83" s="126"/>
      <c r="U83" s="126"/>
      <c r="V83" s="127"/>
      <c r="W83" s="27"/>
      <c r="X83" s="13"/>
      <c r="Y83" s="13"/>
      <c r="Z83" s="13"/>
    </row>
    <row r="84" spans="1:26" ht="20.100000000000001" customHeight="1">
      <c r="A84" s="33"/>
      <c r="B84" s="138" t="s">
        <v>62</v>
      </c>
      <c r="C84" s="169"/>
      <c r="D84" s="169"/>
      <c r="E84" s="170"/>
      <c r="F84" s="170"/>
      <c r="G84" s="170"/>
      <c r="H84" s="171"/>
      <c r="I84" s="171"/>
      <c r="J84" s="159"/>
      <c r="K84" s="159"/>
      <c r="L84" s="159"/>
      <c r="M84" s="159"/>
      <c r="N84" s="159"/>
      <c r="O84" s="159"/>
      <c r="P84" s="159"/>
      <c r="Q84" s="126"/>
      <c r="R84" s="126"/>
      <c r="S84" s="126"/>
      <c r="T84" s="126"/>
      <c r="U84" s="126"/>
      <c r="V84" s="127"/>
      <c r="W84" s="27"/>
      <c r="X84" s="13"/>
      <c r="Y84" s="13"/>
      <c r="Z84" s="13"/>
    </row>
    <row r="85" spans="1:26" ht="20.100000000000001" customHeight="1">
      <c r="A85" s="33"/>
      <c r="B85" s="138" t="s">
        <v>2</v>
      </c>
      <c r="C85" s="169"/>
      <c r="D85" s="169"/>
      <c r="E85" s="170"/>
      <c r="F85" s="170"/>
      <c r="G85" s="170"/>
      <c r="H85" s="171"/>
      <c r="I85" s="171"/>
      <c r="J85" s="159"/>
      <c r="K85" s="159"/>
      <c r="L85" s="159"/>
      <c r="M85" s="159"/>
      <c r="N85" s="159"/>
      <c r="O85" s="159"/>
      <c r="P85" s="159"/>
      <c r="Q85" s="126"/>
      <c r="R85" s="126"/>
      <c r="S85" s="126"/>
      <c r="T85" s="126"/>
      <c r="U85" s="126"/>
      <c r="V85" s="127"/>
      <c r="W85" s="27"/>
      <c r="X85" s="13"/>
      <c r="Y85" s="13"/>
      <c r="Z85" s="13"/>
    </row>
    <row r="86" spans="1:26" ht="20.100000000000001" customHeight="1">
      <c r="A86" s="33"/>
      <c r="B86" s="138"/>
      <c r="C86" s="169"/>
      <c r="D86" s="169"/>
      <c r="E86" s="170"/>
      <c r="F86" s="170"/>
      <c r="G86" s="170"/>
      <c r="H86" s="171"/>
      <c r="I86" s="171"/>
      <c r="J86" s="159"/>
      <c r="K86" s="159"/>
      <c r="L86" s="159"/>
      <c r="M86" s="159"/>
      <c r="N86" s="159"/>
      <c r="O86" s="159"/>
      <c r="P86" s="159"/>
      <c r="Q86" s="126"/>
      <c r="R86" s="126"/>
      <c r="S86" s="126"/>
      <c r="T86" s="126"/>
      <c r="U86" s="126"/>
      <c r="V86" s="127"/>
      <c r="W86" s="27"/>
      <c r="X86" s="13"/>
      <c r="Y86" s="13"/>
      <c r="Z86" s="13"/>
    </row>
    <row r="87" spans="1:26" ht="20.100000000000001" customHeight="1">
      <c r="A87" s="33"/>
      <c r="B87" s="138"/>
      <c r="C87" s="169"/>
      <c r="D87" s="169"/>
      <c r="E87" s="170"/>
      <c r="F87" s="170"/>
      <c r="G87" s="170"/>
      <c r="H87" s="171"/>
      <c r="I87" s="171"/>
      <c r="J87" s="159"/>
      <c r="K87" s="159"/>
      <c r="L87" s="159"/>
      <c r="M87" s="159"/>
      <c r="N87" s="159"/>
      <c r="O87" s="159"/>
      <c r="P87" s="159"/>
      <c r="Q87" s="126"/>
      <c r="R87" s="126"/>
      <c r="S87" s="126"/>
      <c r="T87" s="126"/>
      <c r="U87" s="126"/>
      <c r="V87" s="127"/>
      <c r="W87" s="27"/>
      <c r="X87" s="13"/>
      <c r="Y87" s="13"/>
      <c r="Z87" s="13"/>
    </row>
    <row r="88" spans="1:26" ht="20.100000000000001" customHeight="1">
      <c r="A88" s="33"/>
      <c r="B88" s="172" t="s">
        <v>42</v>
      </c>
      <c r="C88" s="173"/>
      <c r="D88" s="173"/>
      <c r="E88" s="170"/>
      <c r="F88" s="170"/>
      <c r="G88" s="170"/>
      <c r="H88" s="171"/>
      <c r="I88" s="171"/>
      <c r="J88" s="159"/>
      <c r="K88" s="159"/>
      <c r="L88" s="159"/>
      <c r="M88" s="159"/>
      <c r="N88" s="159"/>
      <c r="O88" s="159"/>
      <c r="P88" s="159"/>
      <c r="Q88" s="126"/>
      <c r="R88" s="126"/>
      <c r="S88" s="126"/>
      <c r="T88" s="126"/>
      <c r="U88" s="126"/>
      <c r="V88" s="127"/>
      <c r="W88" s="27"/>
      <c r="X88" s="13"/>
      <c r="Y88" s="13"/>
      <c r="Z88" s="13"/>
    </row>
    <row r="89" spans="1:26">
      <c r="A89" s="19"/>
      <c r="B89" s="174" t="s">
        <v>63</v>
      </c>
      <c r="C89" s="140" t="s">
        <v>64</v>
      </c>
      <c r="D89" s="140" t="s">
        <v>65</v>
      </c>
      <c r="E89" s="175"/>
      <c r="F89" s="175" t="s">
        <v>66</v>
      </c>
      <c r="G89" s="175" t="s">
        <v>67</v>
      </c>
      <c r="H89" s="176" t="s">
        <v>68</v>
      </c>
      <c r="I89" s="176" t="s">
        <v>69</v>
      </c>
      <c r="J89" s="176"/>
      <c r="K89" s="176"/>
      <c r="L89" s="176"/>
      <c r="M89" s="176"/>
      <c r="N89" s="176"/>
      <c r="O89" s="176"/>
      <c r="P89" s="176" t="s">
        <v>70</v>
      </c>
      <c r="Q89" s="140"/>
      <c r="R89" s="140"/>
      <c r="S89" s="140" t="s">
        <v>71</v>
      </c>
      <c r="T89" s="140"/>
      <c r="U89" s="140"/>
      <c r="V89" s="177" t="s">
        <v>72</v>
      </c>
      <c r="W89" s="27"/>
      <c r="X89" s="13"/>
      <c r="Y89" s="13"/>
      <c r="Z89" s="13"/>
    </row>
    <row r="90" spans="1:26">
      <c r="A90" s="13"/>
      <c r="B90" s="48"/>
      <c r="C90" s="178"/>
      <c r="D90" s="513" t="s">
        <v>45</v>
      </c>
      <c r="E90" s="513"/>
      <c r="F90" s="144"/>
      <c r="G90" s="179"/>
      <c r="H90" s="144"/>
      <c r="I90" s="144"/>
      <c r="J90" s="145"/>
      <c r="K90" s="145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80"/>
      <c r="W90" s="27"/>
      <c r="X90" s="13"/>
      <c r="Y90" s="13"/>
      <c r="Z90" s="13"/>
    </row>
    <row r="91" spans="1:26">
      <c r="A91" s="13"/>
      <c r="B91" s="55"/>
      <c r="C91" s="181" t="s">
        <v>73</v>
      </c>
      <c r="D91" s="519" t="s">
        <v>74</v>
      </c>
      <c r="E91" s="519"/>
      <c r="F91" s="58"/>
      <c r="G91" s="182"/>
      <c r="H91" s="58"/>
      <c r="I91" s="58"/>
      <c r="J91" s="148"/>
      <c r="K91" s="148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3"/>
      <c r="W91" s="27"/>
      <c r="X91" s="13"/>
      <c r="Y91" s="13"/>
      <c r="Z91" s="13"/>
    </row>
    <row r="92" spans="1:26" ht="24.95" customHeight="1">
      <c r="A92" s="184"/>
      <c r="B92" s="185">
        <v>1</v>
      </c>
      <c r="C92" s="186" t="s">
        <v>75</v>
      </c>
      <c r="D92" s="520" t="s">
        <v>76</v>
      </c>
      <c r="E92" s="520"/>
      <c r="F92" s="187" t="s">
        <v>77</v>
      </c>
      <c r="G92" s="188">
        <v>952.11</v>
      </c>
      <c r="H92" s="189"/>
      <c r="I92" s="187">
        <f>ROUND(G92*(H92),2)</f>
        <v>0</v>
      </c>
      <c r="J92" s="190">
        <f>ROUND(G92*(N92),2)</f>
        <v>0</v>
      </c>
      <c r="K92" s="148">
        <f>ROUND(G92*(O92),2)</f>
        <v>0</v>
      </c>
      <c r="L92" s="182">
        <f>ROUND(G92*(H92),2)</f>
        <v>0</v>
      </c>
      <c r="M92" s="182"/>
      <c r="N92" s="182">
        <v>0</v>
      </c>
      <c r="O92" s="182"/>
      <c r="P92" s="182">
        <v>4.0000000000000003E-5</v>
      </c>
      <c r="Q92" s="182"/>
      <c r="R92" s="182">
        <v>4.0000000000000003E-5</v>
      </c>
      <c r="S92" s="182">
        <f>ROUND(G92*(P92),3)</f>
        <v>3.7999999999999999E-2</v>
      </c>
      <c r="T92" s="182"/>
      <c r="U92" s="182"/>
      <c r="V92" s="183">
        <f>ROUND(G92*(X92),3)</f>
        <v>0</v>
      </c>
      <c r="W92" s="27"/>
      <c r="X92" s="13">
        <v>0</v>
      </c>
      <c r="Y92" s="13"/>
      <c r="Z92" s="13">
        <v>0</v>
      </c>
    </row>
    <row r="93" spans="1:26" ht="12" customHeight="1">
      <c r="A93" s="191"/>
      <c r="B93" s="192"/>
      <c r="C93" s="193"/>
      <c r="D93" s="521" t="s">
        <v>78</v>
      </c>
      <c r="E93" s="521"/>
      <c r="F93" s="194"/>
      <c r="G93" s="195"/>
      <c r="H93" s="194"/>
      <c r="I93" s="194"/>
      <c r="J93" s="196"/>
      <c r="K93" s="196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7"/>
      <c r="W93" s="198"/>
      <c r="X93" s="191"/>
      <c r="Y93" s="191"/>
      <c r="Z93" s="191"/>
    </row>
    <row r="94" spans="1:26">
      <c r="A94" s="191"/>
      <c r="B94" s="192"/>
      <c r="C94" s="193"/>
      <c r="D94" s="522" t="s">
        <v>79</v>
      </c>
      <c r="E94" s="522"/>
      <c r="F94" s="194"/>
      <c r="G94" s="195">
        <v>331.8</v>
      </c>
      <c r="H94" s="194"/>
      <c r="I94" s="194"/>
      <c r="J94" s="196"/>
      <c r="K94" s="196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7"/>
      <c r="W94" s="198"/>
      <c r="X94" s="191"/>
      <c r="Y94" s="191"/>
      <c r="Z94" s="191"/>
    </row>
    <row r="95" spans="1:26" ht="12" customHeight="1">
      <c r="A95" s="191"/>
      <c r="B95" s="192"/>
      <c r="C95" s="193"/>
      <c r="D95" s="521" t="s">
        <v>80</v>
      </c>
      <c r="E95" s="521"/>
      <c r="F95" s="194"/>
      <c r="G95" s="195"/>
      <c r="H95" s="194"/>
      <c r="I95" s="194"/>
      <c r="J95" s="196"/>
      <c r="K95" s="196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7"/>
      <c r="W95" s="198"/>
      <c r="X95" s="191"/>
      <c r="Y95" s="191"/>
      <c r="Z95" s="191"/>
    </row>
    <row r="96" spans="1:26">
      <c r="A96" s="191"/>
      <c r="B96" s="192"/>
      <c r="C96" s="193"/>
      <c r="D96" s="522" t="s">
        <v>81</v>
      </c>
      <c r="E96" s="522"/>
      <c r="F96" s="194"/>
      <c r="G96" s="195">
        <v>126.78</v>
      </c>
      <c r="H96" s="194"/>
      <c r="I96" s="194"/>
      <c r="J96" s="196"/>
      <c r="K96" s="196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7"/>
      <c r="W96" s="198"/>
      <c r="X96" s="191"/>
      <c r="Y96" s="191"/>
      <c r="Z96" s="191"/>
    </row>
    <row r="97" spans="1:26" ht="12" customHeight="1">
      <c r="A97" s="191"/>
      <c r="B97" s="192"/>
      <c r="C97" s="193"/>
      <c r="D97" s="521" t="s">
        <v>82</v>
      </c>
      <c r="E97" s="521"/>
      <c r="F97" s="194"/>
      <c r="G97" s="195"/>
      <c r="H97" s="194"/>
      <c r="I97" s="194"/>
      <c r="J97" s="196"/>
      <c r="K97" s="196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7"/>
      <c r="W97" s="198"/>
      <c r="X97" s="191"/>
      <c r="Y97" s="191"/>
      <c r="Z97" s="191"/>
    </row>
    <row r="98" spans="1:26">
      <c r="A98" s="191"/>
      <c r="B98" s="192"/>
      <c r="C98" s="193"/>
      <c r="D98" s="522" t="s">
        <v>83</v>
      </c>
      <c r="E98" s="522"/>
      <c r="F98" s="194"/>
      <c r="G98" s="195">
        <v>378.03</v>
      </c>
      <c r="H98" s="194"/>
      <c r="I98" s="194"/>
      <c r="J98" s="196"/>
      <c r="K98" s="196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7"/>
      <c r="W98" s="198"/>
      <c r="X98" s="191"/>
      <c r="Y98" s="191"/>
      <c r="Z98" s="191"/>
    </row>
    <row r="99" spans="1:26" ht="12" customHeight="1">
      <c r="A99" s="191"/>
      <c r="B99" s="192"/>
      <c r="C99" s="193"/>
      <c r="D99" s="521" t="s">
        <v>84</v>
      </c>
      <c r="E99" s="521"/>
      <c r="F99" s="194"/>
      <c r="G99" s="195"/>
      <c r="H99" s="194"/>
      <c r="I99" s="194"/>
      <c r="J99" s="196"/>
      <c r="K99" s="196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7"/>
      <c r="W99" s="198"/>
      <c r="X99" s="191"/>
      <c r="Y99" s="191"/>
      <c r="Z99" s="191"/>
    </row>
    <row r="100" spans="1:26">
      <c r="A100" s="191"/>
      <c r="B100" s="192"/>
      <c r="C100" s="193"/>
      <c r="D100" s="522" t="s">
        <v>85</v>
      </c>
      <c r="E100" s="522"/>
      <c r="F100" s="194"/>
      <c r="G100" s="195">
        <v>115.5</v>
      </c>
      <c r="H100" s="194"/>
      <c r="I100" s="194"/>
      <c r="J100" s="196"/>
      <c r="K100" s="196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7"/>
      <c r="W100" s="198"/>
      <c r="X100" s="191"/>
      <c r="Y100" s="191"/>
      <c r="Z100" s="191"/>
    </row>
    <row r="101" spans="1:26">
      <c r="A101" s="191"/>
      <c r="B101" s="192"/>
      <c r="C101" s="199" t="s">
        <v>73</v>
      </c>
      <c r="D101" s="528" t="s">
        <v>74</v>
      </c>
      <c r="E101" s="528"/>
      <c r="F101" s="194"/>
      <c r="G101" s="195"/>
      <c r="H101" s="194"/>
      <c r="I101" s="200">
        <f>ROUND((SUM(I91:I100))/1,2)</f>
        <v>0</v>
      </c>
      <c r="J101" s="201"/>
      <c r="K101" s="201"/>
      <c r="L101" s="202">
        <f>ROUND((SUM(L91:L100))/1,2)</f>
        <v>0</v>
      </c>
      <c r="M101" s="202">
        <f>ROUND((SUM(M91:M100))/1,2)</f>
        <v>0</v>
      </c>
      <c r="N101" s="202"/>
      <c r="O101" s="202"/>
      <c r="P101" s="202"/>
      <c r="Q101" s="202"/>
      <c r="R101" s="202"/>
      <c r="S101" s="202">
        <f>ROUND((SUM(S91:S100))/1,2)</f>
        <v>0.04</v>
      </c>
      <c r="T101" s="202"/>
      <c r="U101" s="202"/>
      <c r="V101" s="203">
        <f>ROUND((SUM(V91:V100))/1,2)</f>
        <v>0</v>
      </c>
      <c r="W101" s="198"/>
      <c r="X101" s="191"/>
      <c r="Y101" s="191"/>
      <c r="Z101" s="191"/>
    </row>
    <row r="102" spans="1:26">
      <c r="A102" s="191"/>
      <c r="B102" s="192"/>
      <c r="C102" s="193"/>
      <c r="D102" s="522"/>
      <c r="E102" s="522"/>
      <c r="F102" s="194"/>
      <c r="G102" s="195"/>
      <c r="H102" s="194"/>
      <c r="I102" s="194"/>
      <c r="J102" s="196"/>
      <c r="K102" s="196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7"/>
      <c r="W102" s="198"/>
      <c r="X102" s="191"/>
      <c r="Y102" s="191"/>
      <c r="Z102" s="191"/>
    </row>
    <row r="103" spans="1:26" ht="23.25" customHeight="1">
      <c r="A103" s="191"/>
      <c r="B103" s="192"/>
      <c r="C103" s="199" t="s">
        <v>86</v>
      </c>
      <c r="D103" s="528" t="s">
        <v>87</v>
      </c>
      <c r="E103" s="528"/>
      <c r="F103" s="194"/>
      <c r="G103" s="195"/>
      <c r="H103" s="194"/>
      <c r="I103" s="194"/>
      <c r="J103" s="196"/>
      <c r="K103" s="196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7"/>
      <c r="W103" s="198"/>
      <c r="X103" s="191"/>
      <c r="Y103" s="191"/>
      <c r="Z103" s="191"/>
    </row>
    <row r="104" spans="1:26" ht="24.95" customHeight="1">
      <c r="A104" s="204"/>
      <c r="B104" s="205">
        <v>2</v>
      </c>
      <c r="C104" s="206" t="s">
        <v>88</v>
      </c>
      <c r="D104" s="532" t="s">
        <v>89</v>
      </c>
      <c r="E104" s="532"/>
      <c r="F104" s="208" t="s">
        <v>77</v>
      </c>
      <c r="G104" s="209">
        <v>500</v>
      </c>
      <c r="H104" s="210"/>
      <c r="I104" s="208">
        <f>ROUND(G104*(H104),2)</f>
        <v>0</v>
      </c>
      <c r="J104" s="211">
        <f>ROUND(G104*(N104),2)</f>
        <v>0</v>
      </c>
      <c r="K104" s="196">
        <f>ROUND(G104*(O104),2)</f>
        <v>0</v>
      </c>
      <c r="L104" s="195">
        <f>ROUND(G104*(H104),2)</f>
        <v>0</v>
      </c>
      <c r="M104" s="195"/>
      <c r="N104" s="195">
        <v>0</v>
      </c>
      <c r="O104" s="195"/>
      <c r="P104" s="195">
        <v>1.92E-3</v>
      </c>
      <c r="Q104" s="195"/>
      <c r="R104" s="195">
        <v>1.92E-3</v>
      </c>
      <c r="S104" s="195">
        <f>ROUND(G104*(P104),3)</f>
        <v>0.96</v>
      </c>
      <c r="T104" s="195"/>
      <c r="U104" s="195"/>
      <c r="V104" s="197">
        <f>ROUND(G104*(X104),3)</f>
        <v>0</v>
      </c>
      <c r="W104" s="198"/>
      <c r="X104" s="191">
        <v>0</v>
      </c>
      <c r="Y104" s="191"/>
      <c r="Z104" s="191">
        <v>0</v>
      </c>
    </row>
    <row r="105" spans="1:26" ht="12" customHeight="1">
      <c r="A105" s="191"/>
      <c r="B105" s="192"/>
      <c r="C105" s="193"/>
      <c r="D105" s="521" t="s">
        <v>90</v>
      </c>
      <c r="E105" s="521"/>
      <c r="F105" s="194"/>
      <c r="G105" s="195"/>
      <c r="H105" s="194"/>
      <c r="I105" s="194"/>
      <c r="J105" s="196"/>
      <c r="K105" s="196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7"/>
      <c r="W105" s="198"/>
      <c r="X105" s="191"/>
      <c r="Y105" s="191"/>
      <c r="Z105" s="191"/>
    </row>
    <row r="106" spans="1:26">
      <c r="A106" s="191"/>
      <c r="B106" s="192"/>
      <c r="C106" s="193"/>
      <c r="D106" s="522">
        <v>500</v>
      </c>
      <c r="E106" s="522"/>
      <c r="F106" s="194"/>
      <c r="G106" s="195">
        <v>500</v>
      </c>
      <c r="H106" s="194"/>
      <c r="I106" s="194"/>
      <c r="J106" s="196"/>
      <c r="K106" s="196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7"/>
      <c r="W106" s="198"/>
      <c r="X106" s="191"/>
      <c r="Y106" s="191"/>
      <c r="Z106" s="191"/>
    </row>
    <row r="107" spans="1:26" ht="24.95" customHeight="1">
      <c r="A107" s="204"/>
      <c r="B107" s="205">
        <v>3</v>
      </c>
      <c r="C107" s="206" t="s">
        <v>91</v>
      </c>
      <c r="D107" s="532" t="s">
        <v>92</v>
      </c>
      <c r="E107" s="532"/>
      <c r="F107" s="208" t="s">
        <v>93</v>
      </c>
      <c r="G107" s="209">
        <v>60</v>
      </c>
      <c r="H107" s="210"/>
      <c r="I107" s="208">
        <f>ROUND(G107*(H107),2)</f>
        <v>0</v>
      </c>
      <c r="J107" s="211">
        <f>ROUND(G107*(N107),2)</f>
        <v>0</v>
      </c>
      <c r="K107" s="196">
        <f>ROUND(G107*(O107),2)</f>
        <v>0</v>
      </c>
      <c r="L107" s="195">
        <f>ROUND(G107*(H107),2)</f>
        <v>0</v>
      </c>
      <c r="M107" s="195"/>
      <c r="N107" s="195">
        <v>0</v>
      </c>
      <c r="O107" s="195"/>
      <c r="P107" s="195">
        <v>0</v>
      </c>
      <c r="Q107" s="195"/>
      <c r="R107" s="195">
        <v>0</v>
      </c>
      <c r="S107" s="195">
        <f>ROUND(G107*(P107),3)</f>
        <v>0</v>
      </c>
      <c r="T107" s="195"/>
      <c r="U107" s="195"/>
      <c r="V107" s="197">
        <f>ROUND(G107*(X107),3)</f>
        <v>0</v>
      </c>
      <c r="W107" s="198"/>
      <c r="X107" s="191">
        <v>0</v>
      </c>
      <c r="Y107" s="191"/>
      <c r="Z107" s="191">
        <v>0</v>
      </c>
    </row>
    <row r="108" spans="1:26" ht="12" customHeight="1">
      <c r="A108" s="191"/>
      <c r="B108" s="192"/>
      <c r="C108" s="193"/>
      <c r="D108" s="521" t="s">
        <v>90</v>
      </c>
      <c r="E108" s="521"/>
      <c r="F108" s="194"/>
      <c r="G108" s="195"/>
      <c r="H108" s="194"/>
      <c r="I108" s="194"/>
      <c r="J108" s="196"/>
      <c r="K108" s="196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7"/>
      <c r="W108" s="198"/>
      <c r="X108" s="191"/>
      <c r="Y108" s="191"/>
      <c r="Z108" s="191"/>
    </row>
    <row r="109" spans="1:26">
      <c r="A109" s="191"/>
      <c r="B109" s="192"/>
      <c r="C109" s="193"/>
      <c r="D109" s="522">
        <v>60</v>
      </c>
      <c r="E109" s="522"/>
      <c r="F109" s="194"/>
      <c r="G109" s="195">
        <v>60</v>
      </c>
      <c r="H109" s="194"/>
      <c r="I109" s="194"/>
      <c r="J109" s="196"/>
      <c r="K109" s="196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7"/>
      <c r="W109" s="198"/>
      <c r="X109" s="191"/>
      <c r="Y109" s="191"/>
      <c r="Z109" s="191"/>
    </row>
    <row r="110" spans="1:26" ht="35.1" customHeight="1">
      <c r="A110" s="204"/>
      <c r="B110" s="205">
        <v>4</v>
      </c>
      <c r="C110" s="206" t="s">
        <v>94</v>
      </c>
      <c r="D110" s="532" t="s">
        <v>95</v>
      </c>
      <c r="E110" s="532"/>
      <c r="F110" s="208" t="s">
        <v>96</v>
      </c>
      <c r="G110" s="209">
        <v>1</v>
      </c>
      <c r="H110" s="210"/>
      <c r="I110" s="208">
        <f>ROUND(G110*(H110),2)</f>
        <v>0</v>
      </c>
      <c r="J110" s="211">
        <f>ROUND(G110*(N110),2)</f>
        <v>0</v>
      </c>
      <c r="K110" s="196">
        <f>ROUND(G110*(O110),2)</f>
        <v>0</v>
      </c>
      <c r="L110" s="195">
        <f>ROUND(G110*(H110),2)</f>
        <v>0</v>
      </c>
      <c r="M110" s="195"/>
      <c r="N110" s="195">
        <v>0</v>
      </c>
      <c r="O110" s="195"/>
      <c r="P110" s="195">
        <v>0</v>
      </c>
      <c r="Q110" s="195"/>
      <c r="R110" s="195">
        <v>0</v>
      </c>
      <c r="S110" s="195">
        <f>ROUND(G110*(P110),3)</f>
        <v>0</v>
      </c>
      <c r="T110" s="195"/>
      <c r="U110" s="195"/>
      <c r="V110" s="197">
        <f>ROUND(G110*(X110),3)</f>
        <v>0</v>
      </c>
      <c r="W110" s="198"/>
      <c r="X110" s="191">
        <v>0</v>
      </c>
      <c r="Y110" s="191"/>
      <c r="Z110" s="191">
        <v>0</v>
      </c>
    </row>
    <row r="111" spans="1:26" ht="24.95" customHeight="1">
      <c r="A111" s="204"/>
      <c r="B111" s="205">
        <v>5</v>
      </c>
      <c r="C111" s="206" t="s">
        <v>97</v>
      </c>
      <c r="D111" s="532" t="s">
        <v>98</v>
      </c>
      <c r="E111" s="532"/>
      <c r="F111" s="208" t="s">
        <v>77</v>
      </c>
      <c r="G111" s="209">
        <v>182.17</v>
      </c>
      <c r="H111" s="210"/>
      <c r="I111" s="208">
        <f>ROUND(G111*(H111),2)</f>
        <v>0</v>
      </c>
      <c r="J111" s="211">
        <f>ROUND(G111*(N111),2)</f>
        <v>0</v>
      </c>
      <c r="K111" s="196">
        <f>ROUND(G111*(O111),2)</f>
        <v>0</v>
      </c>
      <c r="L111" s="195">
        <f>ROUND(G111*(H111),2)</f>
        <v>0</v>
      </c>
      <c r="M111" s="195"/>
      <c r="N111" s="195">
        <v>0</v>
      </c>
      <c r="O111" s="195"/>
      <c r="P111" s="195">
        <v>0</v>
      </c>
      <c r="Q111" s="195"/>
      <c r="R111" s="195">
        <v>0</v>
      </c>
      <c r="S111" s="195">
        <f>ROUND(G111*(P111),3)</f>
        <v>0</v>
      </c>
      <c r="T111" s="195"/>
      <c r="U111" s="195"/>
      <c r="V111" s="197">
        <f>ROUND(G111*(X111),3)</f>
        <v>0</v>
      </c>
      <c r="W111" s="198"/>
      <c r="X111" s="191">
        <v>0</v>
      </c>
      <c r="Y111" s="191"/>
      <c r="Z111" s="191">
        <v>0</v>
      </c>
    </row>
    <row r="112" spans="1:26" ht="12" customHeight="1">
      <c r="A112" s="191"/>
      <c r="B112" s="192"/>
      <c r="C112" s="193"/>
      <c r="D112" s="521" t="s">
        <v>99</v>
      </c>
      <c r="E112" s="521"/>
      <c r="F112" s="194"/>
      <c r="G112" s="195"/>
      <c r="H112" s="194"/>
      <c r="I112" s="194"/>
      <c r="J112" s="196"/>
      <c r="K112" s="196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7"/>
      <c r="W112" s="198"/>
      <c r="X112" s="191"/>
      <c r="Y112" s="191"/>
      <c r="Z112" s="191"/>
    </row>
    <row r="113" spans="1:26">
      <c r="A113" s="191"/>
      <c r="B113" s="192"/>
      <c r="C113" s="193"/>
      <c r="D113" s="522" t="s">
        <v>100</v>
      </c>
      <c r="E113" s="522"/>
      <c r="F113" s="194"/>
      <c r="G113" s="195">
        <v>182.17</v>
      </c>
      <c r="H113" s="194"/>
      <c r="I113" s="194"/>
      <c r="J113" s="196"/>
      <c r="K113" s="196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7"/>
      <c r="W113" s="198"/>
      <c r="X113" s="191"/>
      <c r="Y113" s="191"/>
      <c r="Z113" s="191"/>
    </row>
    <row r="114" spans="1:26" ht="35.1" customHeight="1">
      <c r="A114" s="204"/>
      <c r="B114" s="205">
        <v>6</v>
      </c>
      <c r="C114" s="206" t="s">
        <v>101</v>
      </c>
      <c r="D114" s="532" t="s">
        <v>102</v>
      </c>
      <c r="E114" s="532"/>
      <c r="F114" s="208" t="s">
        <v>93</v>
      </c>
      <c r="G114" s="209">
        <v>0</v>
      </c>
      <c r="H114" s="210"/>
      <c r="I114" s="208">
        <f>ROUND(G114*(H114),2)</f>
        <v>0</v>
      </c>
      <c r="J114" s="211">
        <f>ROUND(G114*(N114),2)</f>
        <v>0</v>
      </c>
      <c r="K114" s="196">
        <f>ROUND(G114*(O114),2)</f>
        <v>0</v>
      </c>
      <c r="L114" s="195">
        <f>ROUND(G114*(H114),2)</f>
        <v>0</v>
      </c>
      <c r="M114" s="195"/>
      <c r="N114" s="195">
        <v>0</v>
      </c>
      <c r="O114" s="195"/>
      <c r="P114" s="195">
        <v>0</v>
      </c>
      <c r="Q114" s="195"/>
      <c r="R114" s="195">
        <v>0</v>
      </c>
      <c r="S114" s="195">
        <f>ROUND(G114*(P114),3)</f>
        <v>0</v>
      </c>
      <c r="T114" s="195"/>
      <c r="U114" s="195"/>
      <c r="V114" s="197">
        <f>ROUND(G114*(X114),3)</f>
        <v>0</v>
      </c>
      <c r="W114" s="198"/>
      <c r="X114" s="191">
        <v>0</v>
      </c>
      <c r="Y114" s="191"/>
      <c r="Z114" s="191">
        <v>0</v>
      </c>
    </row>
    <row r="115" spans="1:26" ht="24.95" customHeight="1">
      <c r="A115" s="204"/>
      <c r="B115" s="205">
        <v>7</v>
      </c>
      <c r="C115" s="206" t="s">
        <v>103</v>
      </c>
      <c r="D115" s="532" t="s">
        <v>104</v>
      </c>
      <c r="E115" s="532"/>
      <c r="F115" s="208" t="s">
        <v>105</v>
      </c>
      <c r="G115" s="209">
        <v>159.57442499999999</v>
      </c>
      <c r="H115" s="210"/>
      <c r="I115" s="208">
        <f>ROUND(G115*(H115),2)</f>
        <v>0</v>
      </c>
      <c r="J115" s="211">
        <f>ROUND(G115*(N115),2)</f>
        <v>0</v>
      </c>
      <c r="K115" s="196">
        <f>ROUND(G115*(O115),2)</f>
        <v>0</v>
      </c>
      <c r="L115" s="195">
        <f>ROUND(G115*(H115),2)</f>
        <v>0</v>
      </c>
      <c r="M115" s="195"/>
      <c r="N115" s="195">
        <v>0</v>
      </c>
      <c r="O115" s="195"/>
      <c r="P115" s="195">
        <v>0</v>
      </c>
      <c r="Q115" s="195"/>
      <c r="R115" s="195">
        <v>0</v>
      </c>
      <c r="S115" s="195">
        <f>ROUND(G115*(P115),3)</f>
        <v>0</v>
      </c>
      <c r="T115" s="195"/>
      <c r="U115" s="195"/>
      <c r="V115" s="197">
        <f>ROUND(G115*(X115),3)</f>
        <v>0</v>
      </c>
      <c r="W115" s="198"/>
      <c r="X115" s="191">
        <v>0</v>
      </c>
      <c r="Y115" s="191"/>
      <c r="Z115" s="191">
        <v>0</v>
      </c>
    </row>
    <row r="116" spans="1:26" ht="24.95" customHeight="1">
      <c r="A116" s="204"/>
      <c r="B116" s="205">
        <v>8</v>
      </c>
      <c r="C116" s="206" t="s">
        <v>106</v>
      </c>
      <c r="D116" s="532" t="s">
        <v>107</v>
      </c>
      <c r="E116" s="532"/>
      <c r="F116" s="208" t="s">
        <v>105</v>
      </c>
      <c r="G116" s="209">
        <v>159.57442499999999</v>
      </c>
      <c r="H116" s="210"/>
      <c r="I116" s="208">
        <f>ROUND(G116*(H116),2)</f>
        <v>0</v>
      </c>
      <c r="J116" s="211">
        <f>ROUND(G116*(N116),2)</f>
        <v>0</v>
      </c>
      <c r="K116" s="196">
        <f>ROUND(G116*(O116),2)</f>
        <v>0</v>
      </c>
      <c r="L116" s="195">
        <f>ROUND(G116*(H116),2)</f>
        <v>0</v>
      </c>
      <c r="M116" s="195"/>
      <c r="N116" s="195">
        <v>0</v>
      </c>
      <c r="O116" s="195"/>
      <c r="P116" s="195">
        <v>0</v>
      </c>
      <c r="Q116" s="195"/>
      <c r="R116" s="195">
        <v>0</v>
      </c>
      <c r="S116" s="195">
        <f>ROUND(G116*(P116),3)</f>
        <v>0</v>
      </c>
      <c r="T116" s="195"/>
      <c r="U116" s="195"/>
      <c r="V116" s="197">
        <f>ROUND(G116*(X116),3)</f>
        <v>0</v>
      </c>
      <c r="W116" s="198"/>
      <c r="X116" s="191">
        <v>0</v>
      </c>
      <c r="Y116" s="191"/>
      <c r="Z116" s="191">
        <v>0</v>
      </c>
    </row>
    <row r="117" spans="1:26" ht="24.95" customHeight="1">
      <c r="A117" s="204"/>
      <c r="B117" s="205">
        <v>9</v>
      </c>
      <c r="C117" s="206" t="s">
        <v>108</v>
      </c>
      <c r="D117" s="532" t="s">
        <v>109</v>
      </c>
      <c r="E117" s="532"/>
      <c r="F117" s="208" t="s">
        <v>105</v>
      </c>
      <c r="G117" s="209">
        <v>159.57442499999999</v>
      </c>
      <c r="H117" s="210"/>
      <c r="I117" s="208">
        <f>ROUND(G117*(H117),2)</f>
        <v>0</v>
      </c>
      <c r="J117" s="211">
        <f>ROUND(G117*(N117),2)</f>
        <v>0</v>
      </c>
      <c r="K117" s="196">
        <f>ROUND(G117*(O117),2)</f>
        <v>0</v>
      </c>
      <c r="L117" s="195">
        <f>ROUND(G117*(H117),2)</f>
        <v>0</v>
      </c>
      <c r="M117" s="195"/>
      <c r="N117" s="195">
        <v>0</v>
      </c>
      <c r="O117" s="195"/>
      <c r="P117" s="195">
        <v>0</v>
      </c>
      <c r="Q117" s="195"/>
      <c r="R117" s="195">
        <v>0</v>
      </c>
      <c r="S117" s="195">
        <f>ROUND(G117*(P117),3)</f>
        <v>0</v>
      </c>
      <c r="T117" s="195"/>
      <c r="U117" s="195"/>
      <c r="V117" s="197">
        <f>ROUND(G117*(X117),3)</f>
        <v>0</v>
      </c>
      <c r="W117" s="198"/>
      <c r="X117" s="191">
        <v>0</v>
      </c>
      <c r="Y117" s="191"/>
      <c r="Z117" s="191">
        <v>0</v>
      </c>
    </row>
    <row r="118" spans="1:26" ht="24.95" customHeight="1">
      <c r="A118" s="204"/>
      <c r="B118" s="205">
        <v>10</v>
      </c>
      <c r="C118" s="206" t="s">
        <v>110</v>
      </c>
      <c r="D118" s="532" t="s">
        <v>111</v>
      </c>
      <c r="E118" s="532"/>
      <c r="F118" s="208" t="s">
        <v>105</v>
      </c>
      <c r="G118" s="209">
        <v>2220.0360000000001</v>
      </c>
      <c r="H118" s="210"/>
      <c r="I118" s="208">
        <f>ROUND(G118*(H118),2)</f>
        <v>0</v>
      </c>
      <c r="J118" s="211">
        <f>ROUND(G118*(N118),2)</f>
        <v>0</v>
      </c>
      <c r="K118" s="196">
        <f>ROUND(G118*(O118),2)</f>
        <v>0</v>
      </c>
      <c r="L118" s="195">
        <f>ROUND(G118*(H118),2)</f>
        <v>0</v>
      </c>
      <c r="M118" s="195"/>
      <c r="N118" s="195">
        <v>0</v>
      </c>
      <c r="O118" s="195"/>
      <c r="P118" s="195">
        <v>0</v>
      </c>
      <c r="Q118" s="195"/>
      <c r="R118" s="195">
        <v>0</v>
      </c>
      <c r="S118" s="195">
        <f>ROUND(G118*(P118),3)</f>
        <v>0</v>
      </c>
      <c r="T118" s="195"/>
      <c r="U118" s="195"/>
      <c r="V118" s="197">
        <f>ROUND(G118*(X118),3)</f>
        <v>0</v>
      </c>
      <c r="W118" s="198"/>
      <c r="X118" s="191">
        <v>0</v>
      </c>
      <c r="Y118" s="191"/>
      <c r="Z118" s="191">
        <v>0</v>
      </c>
    </row>
    <row r="119" spans="1:26" ht="12" customHeight="1">
      <c r="A119" s="191"/>
      <c r="B119" s="192"/>
      <c r="C119" s="193"/>
      <c r="D119" s="521" t="s">
        <v>90</v>
      </c>
      <c r="E119" s="521"/>
      <c r="F119" s="194"/>
      <c r="G119" s="195"/>
      <c r="H119" s="194"/>
      <c r="I119" s="194"/>
      <c r="J119" s="196"/>
      <c r="K119" s="196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7"/>
      <c r="W119" s="198"/>
      <c r="X119" s="191"/>
      <c r="Y119" s="191"/>
      <c r="Z119" s="191"/>
    </row>
    <row r="120" spans="1:26">
      <c r="A120" s="191"/>
      <c r="B120" s="192"/>
      <c r="C120" s="193"/>
      <c r="D120" s="522" t="s">
        <v>112</v>
      </c>
      <c r="E120" s="522"/>
      <c r="F120" s="191"/>
      <c r="G120" s="195">
        <v>2220.0360000000001</v>
      </c>
      <c r="H120" s="194"/>
      <c r="I120" s="194"/>
      <c r="J120" s="191"/>
      <c r="K120" s="191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7"/>
      <c r="W120" s="198"/>
      <c r="X120" s="191"/>
      <c r="Y120" s="191"/>
      <c r="Z120" s="191"/>
    </row>
    <row r="121" spans="1:26" ht="24.95" customHeight="1">
      <c r="A121" s="204"/>
      <c r="B121" s="205">
        <v>11</v>
      </c>
      <c r="C121" s="206" t="s">
        <v>113</v>
      </c>
      <c r="D121" s="532" t="s">
        <v>114</v>
      </c>
      <c r="E121" s="532"/>
      <c r="F121" s="207" t="s">
        <v>105</v>
      </c>
      <c r="G121" s="209">
        <v>159.57442499999999</v>
      </c>
      <c r="H121" s="210"/>
      <c r="I121" s="208">
        <f>ROUND(G121*(H121),2)</f>
        <v>0</v>
      </c>
      <c r="J121" s="207">
        <f>ROUND(G121*(N121),2)</f>
        <v>0</v>
      </c>
      <c r="K121" s="191">
        <f>ROUND(G121*(O121),2)</f>
        <v>0</v>
      </c>
      <c r="L121" s="195">
        <f>ROUND(G121*(H121),2)</f>
        <v>0</v>
      </c>
      <c r="M121" s="195"/>
      <c r="N121" s="195">
        <v>0</v>
      </c>
      <c r="O121" s="195"/>
      <c r="P121" s="195">
        <v>0</v>
      </c>
      <c r="Q121" s="195"/>
      <c r="R121" s="195">
        <v>0</v>
      </c>
      <c r="S121" s="195">
        <f>ROUND(G121*(P121),3)</f>
        <v>0</v>
      </c>
      <c r="T121" s="195"/>
      <c r="U121" s="195"/>
      <c r="V121" s="197">
        <f>ROUND(G121*(X121),3)</f>
        <v>0</v>
      </c>
      <c r="W121" s="198"/>
      <c r="X121" s="191">
        <v>0</v>
      </c>
      <c r="Y121" s="191"/>
      <c r="Z121" s="191">
        <v>0</v>
      </c>
    </row>
    <row r="122" spans="1:26" ht="24.95" customHeight="1">
      <c r="A122" s="204"/>
      <c r="B122" s="205">
        <v>12</v>
      </c>
      <c r="C122" s="206" t="s">
        <v>115</v>
      </c>
      <c r="D122" s="532" t="s">
        <v>116</v>
      </c>
      <c r="E122" s="532"/>
      <c r="F122" s="207" t="s">
        <v>105</v>
      </c>
      <c r="G122" s="209">
        <v>797.87</v>
      </c>
      <c r="H122" s="210"/>
      <c r="I122" s="208">
        <f>ROUND(G122*(H122),2)</f>
        <v>0</v>
      </c>
      <c r="J122" s="207">
        <f>ROUND(G122*(N122),2)</f>
        <v>0</v>
      </c>
      <c r="K122" s="191">
        <f>ROUND(G122*(O122),2)</f>
        <v>0</v>
      </c>
      <c r="L122" s="195">
        <f>ROUND(G122*(H122),2)</f>
        <v>0</v>
      </c>
      <c r="M122" s="195"/>
      <c r="N122" s="195">
        <v>0</v>
      </c>
      <c r="O122" s="195"/>
      <c r="P122" s="195">
        <v>0</v>
      </c>
      <c r="Q122" s="195"/>
      <c r="R122" s="195">
        <v>0</v>
      </c>
      <c r="S122" s="195">
        <f>ROUND(G122*(P122),3)</f>
        <v>0</v>
      </c>
      <c r="T122" s="195"/>
      <c r="U122" s="195"/>
      <c r="V122" s="197">
        <f>ROUND(G122*(X122),3)</f>
        <v>0</v>
      </c>
      <c r="W122" s="198"/>
      <c r="X122" s="191">
        <v>0</v>
      </c>
      <c r="Y122" s="191"/>
      <c r="Z122" s="191">
        <v>0</v>
      </c>
    </row>
    <row r="123" spans="1:26" ht="12" customHeight="1">
      <c r="A123" s="191"/>
      <c r="B123" s="192"/>
      <c r="C123" s="193"/>
      <c r="D123" s="521" t="s">
        <v>90</v>
      </c>
      <c r="E123" s="521"/>
      <c r="F123" s="191"/>
      <c r="G123" s="195"/>
      <c r="H123" s="194"/>
      <c r="I123" s="194"/>
      <c r="J123" s="191"/>
      <c r="K123" s="191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7"/>
      <c r="W123" s="198"/>
      <c r="X123" s="191"/>
      <c r="Y123" s="191"/>
      <c r="Z123" s="191"/>
    </row>
    <row r="124" spans="1:26">
      <c r="A124" s="191"/>
      <c r="B124" s="192"/>
      <c r="C124" s="193"/>
      <c r="D124" s="522" t="s">
        <v>117</v>
      </c>
      <c r="E124" s="522"/>
      <c r="F124" s="191"/>
      <c r="G124" s="195">
        <v>797.87</v>
      </c>
      <c r="H124" s="194"/>
      <c r="I124" s="194"/>
      <c r="J124" s="191"/>
      <c r="K124" s="191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7"/>
      <c r="W124" s="198"/>
      <c r="X124" s="191"/>
      <c r="Y124" s="191"/>
      <c r="Z124" s="191"/>
    </row>
    <row r="125" spans="1:26" ht="24.95" customHeight="1">
      <c r="A125" s="204"/>
      <c r="B125" s="205">
        <v>13</v>
      </c>
      <c r="C125" s="206" t="s">
        <v>118</v>
      </c>
      <c r="D125" s="532" t="s">
        <v>119</v>
      </c>
      <c r="E125" s="532"/>
      <c r="F125" s="207" t="s">
        <v>105</v>
      </c>
      <c r="G125" s="209">
        <v>159.57442499999999</v>
      </c>
      <c r="H125" s="210"/>
      <c r="I125" s="208">
        <f>ROUND(G125*(H125),2)</f>
        <v>0</v>
      </c>
      <c r="J125" s="207">
        <f>ROUND(G125*(N125),2)</f>
        <v>0</v>
      </c>
      <c r="K125" s="191">
        <f>ROUND(G125*(O125),2)</f>
        <v>0</v>
      </c>
      <c r="L125" s="195">
        <f>ROUND(G125*(H125),2)</f>
        <v>0</v>
      </c>
      <c r="M125" s="195"/>
      <c r="N125" s="195">
        <v>0</v>
      </c>
      <c r="O125" s="195"/>
      <c r="P125" s="195">
        <v>0</v>
      </c>
      <c r="Q125" s="195"/>
      <c r="R125" s="195">
        <v>0</v>
      </c>
      <c r="S125" s="195">
        <f>ROUND(G125*(P125),3)</f>
        <v>0</v>
      </c>
      <c r="T125" s="195"/>
      <c r="U125" s="195"/>
      <c r="V125" s="197">
        <f>ROUND(G125*(X125),3)</f>
        <v>0</v>
      </c>
      <c r="W125" s="198"/>
      <c r="X125" s="191">
        <v>0</v>
      </c>
      <c r="Y125" s="191"/>
      <c r="Z125" s="191">
        <v>0</v>
      </c>
    </row>
    <row r="126" spans="1:26" ht="24.95" customHeight="1">
      <c r="A126" s="204"/>
      <c r="B126" s="205">
        <v>14</v>
      </c>
      <c r="C126" s="206" t="s">
        <v>120</v>
      </c>
      <c r="D126" s="532" t="s">
        <v>121</v>
      </c>
      <c r="E126" s="532"/>
      <c r="F126" s="207" t="s">
        <v>122</v>
      </c>
      <c r="G126" s="209">
        <v>32</v>
      </c>
      <c r="H126" s="210"/>
      <c r="I126" s="208">
        <f>ROUND(G126*(H126),2)</f>
        <v>0</v>
      </c>
      <c r="J126" s="207">
        <f>ROUND(G126*(N126),2)</f>
        <v>0</v>
      </c>
      <c r="K126" s="191">
        <f>ROUND(G126*(O126),2)</f>
        <v>0</v>
      </c>
      <c r="L126" s="195">
        <f>ROUND(G126*(H126),2)</f>
        <v>0</v>
      </c>
      <c r="M126" s="195"/>
      <c r="N126" s="195">
        <v>0</v>
      </c>
      <c r="O126" s="195"/>
      <c r="P126" s="195">
        <v>0</v>
      </c>
      <c r="Q126" s="195"/>
      <c r="R126" s="195">
        <v>0</v>
      </c>
      <c r="S126" s="195">
        <f>ROUND(G126*(P126),3)</f>
        <v>0</v>
      </c>
      <c r="T126" s="195"/>
      <c r="U126" s="195"/>
      <c r="V126" s="197">
        <f>ROUND(G126*(X126),3)</f>
        <v>0</v>
      </c>
      <c r="W126" s="198"/>
      <c r="X126" s="191">
        <v>0</v>
      </c>
      <c r="Y126" s="191"/>
      <c r="Z126" s="191">
        <v>0</v>
      </c>
    </row>
    <row r="127" spans="1:26" ht="12" customHeight="1">
      <c r="A127" s="191"/>
      <c r="B127" s="192"/>
      <c r="C127" s="193"/>
      <c r="D127" s="521" t="s">
        <v>123</v>
      </c>
      <c r="E127" s="521"/>
      <c r="F127" s="191"/>
      <c r="G127" s="195"/>
      <c r="H127" s="194"/>
      <c r="I127" s="194"/>
      <c r="J127" s="191"/>
      <c r="K127" s="191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7"/>
      <c r="W127" s="198"/>
      <c r="X127" s="191"/>
      <c r="Y127" s="191"/>
      <c r="Z127" s="191"/>
    </row>
    <row r="128" spans="1:26">
      <c r="A128" s="191"/>
      <c r="B128" s="192"/>
      <c r="C128" s="193"/>
      <c r="D128" s="522" t="s">
        <v>124</v>
      </c>
      <c r="E128" s="522"/>
      <c r="F128" s="191"/>
      <c r="G128" s="195">
        <v>32</v>
      </c>
      <c r="H128" s="194"/>
      <c r="I128" s="194"/>
      <c r="J128" s="191"/>
      <c r="K128" s="191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7"/>
      <c r="W128" s="198"/>
      <c r="X128" s="191"/>
      <c r="Y128" s="191"/>
      <c r="Z128" s="191"/>
    </row>
    <row r="129" spans="1:26" ht="24.95" customHeight="1">
      <c r="A129" s="204"/>
      <c r="B129" s="205">
        <v>15</v>
      </c>
      <c r="C129" s="206" t="s">
        <v>125</v>
      </c>
      <c r="D129" s="532" t="s">
        <v>126</v>
      </c>
      <c r="E129" s="532"/>
      <c r="F129" s="207" t="s">
        <v>77</v>
      </c>
      <c r="G129" s="209">
        <v>600.45000000000005</v>
      </c>
      <c r="H129" s="210"/>
      <c r="I129" s="208">
        <f>ROUND(G129*(H129),2)</f>
        <v>0</v>
      </c>
      <c r="J129" s="207">
        <f>ROUND(G129*(N129),2)</f>
        <v>0</v>
      </c>
      <c r="K129" s="191">
        <f>ROUND(G129*(O129),2)</f>
        <v>0</v>
      </c>
      <c r="L129" s="195">
        <f>ROUND(G129*(H129),2)</f>
        <v>0</v>
      </c>
      <c r="M129" s="195"/>
      <c r="N129" s="195">
        <v>0</v>
      </c>
      <c r="O129" s="195"/>
      <c r="P129" s="195">
        <v>2.572E-2</v>
      </c>
      <c r="Q129" s="195"/>
      <c r="R129" s="195">
        <v>2.572E-2</v>
      </c>
      <c r="S129" s="195">
        <f>ROUND(G129*(P129),3)</f>
        <v>15.444000000000001</v>
      </c>
      <c r="T129" s="195"/>
      <c r="U129" s="195"/>
      <c r="V129" s="197">
        <f>ROUND(G129*(X129),3)</f>
        <v>0</v>
      </c>
      <c r="W129" s="198"/>
      <c r="X129" s="191">
        <v>0</v>
      </c>
      <c r="Y129" s="191"/>
      <c r="Z129" s="191">
        <v>0</v>
      </c>
    </row>
    <row r="130" spans="1:26" ht="12" customHeight="1">
      <c r="A130" s="191"/>
      <c r="B130" s="192"/>
      <c r="C130" s="193"/>
      <c r="D130" s="521" t="s">
        <v>127</v>
      </c>
      <c r="E130" s="521"/>
      <c r="F130" s="191"/>
      <c r="G130" s="195"/>
      <c r="H130" s="194"/>
      <c r="I130" s="194"/>
      <c r="J130" s="191"/>
      <c r="K130" s="191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7"/>
      <c r="W130" s="198"/>
      <c r="X130" s="191"/>
      <c r="Y130" s="191"/>
      <c r="Z130" s="191"/>
    </row>
    <row r="131" spans="1:26">
      <c r="A131" s="191"/>
      <c r="B131" s="192"/>
      <c r="C131" s="193"/>
      <c r="D131" s="522" t="s">
        <v>128</v>
      </c>
      <c r="E131" s="522"/>
      <c r="F131" s="191"/>
      <c r="G131" s="195">
        <v>450.45</v>
      </c>
      <c r="H131" s="194"/>
      <c r="I131" s="194"/>
      <c r="J131" s="191"/>
      <c r="K131" s="191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7"/>
      <c r="W131" s="198"/>
      <c r="X131" s="191"/>
      <c r="Y131" s="191"/>
      <c r="Z131" s="191"/>
    </row>
    <row r="132" spans="1:26" ht="12" customHeight="1">
      <c r="A132" s="191"/>
      <c r="B132" s="192"/>
      <c r="C132" s="193"/>
      <c r="D132" s="521" t="s">
        <v>129</v>
      </c>
      <c r="E132" s="521"/>
      <c r="F132" s="191"/>
      <c r="G132" s="195"/>
      <c r="H132" s="194"/>
      <c r="I132" s="194"/>
      <c r="J132" s="191"/>
      <c r="K132" s="191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7"/>
      <c r="W132" s="198"/>
      <c r="X132" s="191"/>
      <c r="Y132" s="191"/>
      <c r="Z132" s="191"/>
    </row>
    <row r="133" spans="1:26">
      <c r="A133" s="191"/>
      <c r="B133" s="192"/>
      <c r="C133" s="193"/>
      <c r="D133" s="522">
        <v>150</v>
      </c>
      <c r="E133" s="522"/>
      <c r="F133" s="191"/>
      <c r="G133" s="195">
        <v>150</v>
      </c>
      <c r="H133" s="194"/>
      <c r="I133" s="194"/>
      <c r="J133" s="191"/>
      <c r="K133" s="191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7"/>
      <c r="W133" s="198"/>
      <c r="X133" s="191"/>
      <c r="Y133" s="191"/>
      <c r="Z133" s="191"/>
    </row>
    <row r="134" spans="1:26" ht="24.95" customHeight="1">
      <c r="A134" s="204"/>
      <c r="B134" s="205">
        <v>16</v>
      </c>
      <c r="C134" s="206" t="s">
        <v>130</v>
      </c>
      <c r="D134" s="532" t="s">
        <v>131</v>
      </c>
      <c r="E134" s="532"/>
      <c r="F134" s="207" t="s">
        <v>77</v>
      </c>
      <c r="G134" s="209">
        <v>1200.9000000000001</v>
      </c>
      <c r="H134" s="210"/>
      <c r="I134" s="208">
        <f>ROUND(G134*(H134),2)</f>
        <v>0</v>
      </c>
      <c r="J134" s="207">
        <f>ROUND(G134*(N134),2)</f>
        <v>0</v>
      </c>
      <c r="K134" s="191">
        <f>ROUND(G134*(O134),2)</f>
        <v>0</v>
      </c>
      <c r="L134" s="195">
        <f>ROUND(G134*(H134),2)</f>
        <v>0</v>
      </c>
      <c r="M134" s="195"/>
      <c r="N134" s="195">
        <v>0</v>
      </c>
      <c r="O134" s="195"/>
      <c r="P134" s="195">
        <v>6.2E-4</v>
      </c>
      <c r="Q134" s="195"/>
      <c r="R134" s="195">
        <v>6.2E-4</v>
      </c>
      <c r="S134" s="195">
        <f>ROUND(G134*(P134),3)</f>
        <v>0.745</v>
      </c>
      <c r="T134" s="195"/>
      <c r="U134" s="195"/>
      <c r="V134" s="197">
        <f>ROUND(G134*(X134),3)</f>
        <v>0</v>
      </c>
      <c r="W134" s="198"/>
      <c r="X134" s="191">
        <v>0</v>
      </c>
      <c r="Y134" s="191"/>
      <c r="Z134" s="191">
        <v>0</v>
      </c>
    </row>
    <row r="135" spans="1:26" ht="12" customHeight="1">
      <c r="A135" s="191"/>
      <c r="B135" s="192"/>
      <c r="C135" s="193"/>
      <c r="D135" s="521" t="s">
        <v>90</v>
      </c>
      <c r="E135" s="521"/>
      <c r="F135" s="191"/>
      <c r="G135" s="195"/>
      <c r="H135" s="194"/>
      <c r="I135" s="194"/>
      <c r="J135" s="191"/>
      <c r="K135" s="191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7"/>
      <c r="W135" s="198"/>
      <c r="X135" s="191"/>
      <c r="Y135" s="191"/>
      <c r="Z135" s="191"/>
    </row>
    <row r="136" spans="1:26">
      <c r="A136" s="191"/>
      <c r="B136" s="192"/>
      <c r="C136" s="193"/>
      <c r="D136" s="522" t="s">
        <v>132</v>
      </c>
      <c r="E136" s="522"/>
      <c r="F136" s="191"/>
      <c r="G136" s="195">
        <v>1200.9000000000001</v>
      </c>
      <c r="H136" s="194"/>
      <c r="I136" s="194"/>
      <c r="J136" s="191"/>
      <c r="K136" s="191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7"/>
      <c r="W136" s="198"/>
      <c r="X136" s="191"/>
      <c r="Y136" s="191"/>
      <c r="Z136" s="191"/>
    </row>
    <row r="137" spans="1:26" ht="24.95" customHeight="1">
      <c r="A137" s="204"/>
      <c r="B137" s="205">
        <v>17</v>
      </c>
      <c r="C137" s="206" t="s">
        <v>133</v>
      </c>
      <c r="D137" s="532" t="s">
        <v>134</v>
      </c>
      <c r="E137" s="532"/>
      <c r="F137" s="207" t="s">
        <v>77</v>
      </c>
      <c r="G137" s="209">
        <v>600.45000000000005</v>
      </c>
      <c r="H137" s="210"/>
      <c r="I137" s="208">
        <f>ROUND(G137*(H137),2)</f>
        <v>0</v>
      </c>
      <c r="J137" s="207">
        <f>ROUND(G137*(N137),2)</f>
        <v>0</v>
      </c>
      <c r="K137" s="191">
        <f>ROUND(G137*(O137),2)</f>
        <v>0</v>
      </c>
      <c r="L137" s="195">
        <f>ROUND(G137*(H137),2)</f>
        <v>0</v>
      </c>
      <c r="M137" s="195"/>
      <c r="N137" s="195">
        <v>0</v>
      </c>
      <c r="O137" s="195"/>
      <c r="P137" s="195">
        <v>2.572E-2</v>
      </c>
      <c r="Q137" s="195"/>
      <c r="R137" s="195">
        <v>2.572E-2</v>
      </c>
      <c r="S137" s="195">
        <f>ROUND(G137*(P137),3)</f>
        <v>15.444000000000001</v>
      </c>
      <c r="T137" s="195"/>
      <c r="U137" s="195"/>
      <c r="V137" s="197">
        <f>ROUND(G137*(X137),3)</f>
        <v>0</v>
      </c>
      <c r="W137" s="198"/>
      <c r="X137" s="191">
        <v>0</v>
      </c>
      <c r="Y137" s="191"/>
      <c r="Z137" s="191">
        <v>0</v>
      </c>
    </row>
    <row r="138" spans="1:26" ht="12" customHeight="1">
      <c r="A138" s="191"/>
      <c r="B138" s="192"/>
      <c r="C138" s="193"/>
      <c r="D138" s="521" t="s">
        <v>90</v>
      </c>
      <c r="E138" s="521"/>
      <c r="F138" s="191"/>
      <c r="G138" s="195"/>
      <c r="H138" s="194"/>
      <c r="I138" s="194"/>
      <c r="J138" s="191"/>
      <c r="K138" s="191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7"/>
      <c r="W138" s="198"/>
      <c r="X138" s="191"/>
      <c r="Y138" s="191"/>
      <c r="Z138" s="191"/>
    </row>
    <row r="139" spans="1:26">
      <c r="A139" s="191"/>
      <c r="B139" s="192"/>
      <c r="C139" s="193"/>
      <c r="D139" s="522">
        <v>600.45000000000005</v>
      </c>
      <c r="E139" s="522"/>
      <c r="F139" s="191"/>
      <c r="G139" s="195">
        <v>600.45000000000005</v>
      </c>
      <c r="H139" s="194"/>
      <c r="I139" s="194"/>
      <c r="J139" s="191"/>
      <c r="K139" s="191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7"/>
      <c r="W139" s="198"/>
      <c r="X139" s="191"/>
      <c r="Y139" s="191"/>
      <c r="Z139" s="191"/>
    </row>
    <row r="140" spans="1:26" ht="23.25" customHeight="1">
      <c r="A140" s="191"/>
      <c r="B140" s="192"/>
      <c r="C140" s="199" t="s">
        <v>86</v>
      </c>
      <c r="D140" s="528" t="s">
        <v>87</v>
      </c>
      <c r="E140" s="528"/>
      <c r="F140" s="191"/>
      <c r="G140" s="195"/>
      <c r="H140" s="194"/>
      <c r="I140" s="200">
        <f>ROUND((SUM(I103:I139))/1,2)</f>
        <v>0</v>
      </c>
      <c r="J140" s="212"/>
      <c r="K140" s="212"/>
      <c r="L140" s="202">
        <f>ROUND((SUM(L103:L139))/1,2)</f>
        <v>0</v>
      </c>
      <c r="M140" s="202">
        <f>ROUND((SUM(M103:M139))/1,2)</f>
        <v>0</v>
      </c>
      <c r="N140" s="202"/>
      <c r="O140" s="202"/>
      <c r="P140" s="202"/>
      <c r="Q140" s="202"/>
      <c r="R140" s="202"/>
      <c r="S140" s="202">
        <f>ROUND((SUM(S103:S139))/1,2)</f>
        <v>32.590000000000003</v>
      </c>
      <c r="T140" s="202"/>
      <c r="U140" s="202"/>
      <c r="V140" s="203">
        <f>ROUND((SUM(V103:V139))/1,2)</f>
        <v>0</v>
      </c>
      <c r="W140" s="198"/>
      <c r="X140" s="191"/>
      <c r="Y140" s="191"/>
      <c r="Z140" s="191"/>
    </row>
    <row r="141" spans="1:26">
      <c r="A141" s="191"/>
      <c r="B141" s="192"/>
      <c r="C141" s="193"/>
      <c r="D141" s="522"/>
      <c r="E141" s="522"/>
      <c r="F141" s="191"/>
      <c r="G141" s="195"/>
      <c r="H141" s="194"/>
      <c r="I141" s="194"/>
      <c r="J141" s="191"/>
      <c r="K141" s="191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7"/>
      <c r="W141" s="198"/>
      <c r="X141" s="191"/>
      <c r="Y141" s="191"/>
      <c r="Z141" s="191"/>
    </row>
    <row r="142" spans="1:26">
      <c r="A142" s="191"/>
      <c r="B142" s="192"/>
      <c r="C142" s="193"/>
      <c r="D142" s="533" t="s">
        <v>45</v>
      </c>
      <c r="E142" s="533"/>
      <c r="F142" s="191"/>
      <c r="G142" s="195"/>
      <c r="H142" s="194"/>
      <c r="I142" s="200">
        <f>ROUND((SUM(I90:I141))/2,2)</f>
        <v>0</v>
      </c>
      <c r="J142" s="212"/>
      <c r="K142" s="212"/>
      <c r="L142" s="202">
        <f>ROUND((SUM(L90:L141))/2,2)</f>
        <v>0</v>
      </c>
      <c r="M142" s="202">
        <f>ROUND((SUM(M90:M141))/2,2)</f>
        <v>0</v>
      </c>
      <c r="N142" s="202"/>
      <c r="O142" s="202"/>
      <c r="P142" s="202"/>
      <c r="Q142" s="202"/>
      <c r="R142" s="202"/>
      <c r="S142" s="202">
        <f>ROUND((SUM(S90:S141))/2,2)</f>
        <v>32.630000000000003</v>
      </c>
      <c r="T142" s="202"/>
      <c r="U142" s="202"/>
      <c r="V142" s="203">
        <f>ROUND((SUM(V90:V141))/2,2)</f>
        <v>0</v>
      </c>
      <c r="W142" s="198"/>
      <c r="X142" s="191"/>
      <c r="Y142" s="191"/>
      <c r="Z142" s="191"/>
    </row>
    <row r="143" spans="1:26">
      <c r="A143" s="191"/>
      <c r="B143" s="192"/>
      <c r="C143" s="193"/>
      <c r="D143" s="522"/>
      <c r="E143" s="522"/>
      <c r="F143" s="191"/>
      <c r="G143" s="195"/>
      <c r="H143" s="194"/>
      <c r="I143" s="194"/>
      <c r="J143" s="191"/>
      <c r="K143" s="191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7"/>
      <c r="W143" s="198"/>
      <c r="X143" s="191"/>
      <c r="Y143" s="191"/>
      <c r="Z143" s="191"/>
    </row>
    <row r="144" spans="1:26">
      <c r="A144" s="191"/>
      <c r="B144" s="192"/>
      <c r="C144" s="193"/>
      <c r="D144" s="533" t="s">
        <v>48</v>
      </c>
      <c r="E144" s="533"/>
      <c r="F144" s="191"/>
      <c r="G144" s="195"/>
      <c r="H144" s="194"/>
      <c r="I144" s="194"/>
      <c r="J144" s="191"/>
      <c r="K144" s="191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7"/>
      <c r="W144" s="198"/>
      <c r="X144" s="191"/>
      <c r="Y144" s="191"/>
      <c r="Z144" s="191"/>
    </row>
    <row r="145" spans="1:26">
      <c r="A145" s="191"/>
      <c r="B145" s="192"/>
      <c r="C145" s="199" t="s">
        <v>135</v>
      </c>
      <c r="D145" s="528" t="s">
        <v>136</v>
      </c>
      <c r="E145" s="528"/>
      <c r="F145" s="191"/>
      <c r="G145" s="195"/>
      <c r="H145" s="194"/>
      <c r="I145" s="194"/>
      <c r="J145" s="191"/>
      <c r="K145" s="191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7"/>
      <c r="W145" s="198"/>
      <c r="X145" s="191"/>
      <c r="Y145" s="191"/>
      <c r="Z145" s="191"/>
    </row>
    <row r="146" spans="1:26" ht="50.1" customHeight="1">
      <c r="A146" s="204"/>
      <c r="B146" s="205">
        <v>18</v>
      </c>
      <c r="C146" s="206" t="s">
        <v>137</v>
      </c>
      <c r="D146" s="532" t="s">
        <v>138</v>
      </c>
      <c r="E146" s="532"/>
      <c r="F146" s="207" t="s">
        <v>139</v>
      </c>
      <c r="G146" s="209">
        <v>1030.69</v>
      </c>
      <c r="H146" s="210"/>
      <c r="I146" s="208">
        <f>ROUND(G146*(H146),2)</f>
        <v>0</v>
      </c>
      <c r="J146" s="207">
        <f>ROUND(G146*(N146),2)</f>
        <v>0</v>
      </c>
      <c r="K146" s="191">
        <f>ROUND(G146*(O146),2)</f>
        <v>0</v>
      </c>
      <c r="L146" s="195">
        <f>ROUND(G146*(H146),2)</f>
        <v>0</v>
      </c>
      <c r="M146" s="195"/>
      <c r="N146" s="195">
        <v>0</v>
      </c>
      <c r="O146" s="195"/>
      <c r="P146" s="195">
        <v>0</v>
      </c>
      <c r="Q146" s="195"/>
      <c r="R146" s="195">
        <v>0</v>
      </c>
      <c r="S146" s="195">
        <f>ROUND(G146*(P146),3)</f>
        <v>0</v>
      </c>
      <c r="T146" s="195"/>
      <c r="U146" s="195"/>
      <c r="V146" s="197">
        <f>ROUND(G146*(X146),3)</f>
        <v>0</v>
      </c>
      <c r="W146" s="198"/>
      <c r="X146" s="191">
        <v>0</v>
      </c>
      <c r="Y146" s="191"/>
      <c r="Z146" s="191">
        <v>0</v>
      </c>
    </row>
    <row r="147" spans="1:26" ht="12" customHeight="1">
      <c r="A147" s="191"/>
      <c r="B147" s="192"/>
      <c r="C147" s="193"/>
      <c r="D147" s="521" t="s">
        <v>140</v>
      </c>
      <c r="E147" s="521"/>
      <c r="F147" s="191"/>
      <c r="G147" s="195"/>
      <c r="H147" s="194"/>
      <c r="I147" s="194"/>
      <c r="J147" s="191"/>
      <c r="K147" s="191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7"/>
      <c r="W147" s="198"/>
      <c r="X147" s="191"/>
      <c r="Y147" s="191"/>
      <c r="Z147" s="191"/>
    </row>
    <row r="148" spans="1:26">
      <c r="A148" s="191"/>
      <c r="B148" s="192"/>
      <c r="C148" s="193"/>
      <c r="D148" s="522" t="s">
        <v>141</v>
      </c>
      <c r="E148" s="522"/>
      <c r="F148" s="191"/>
      <c r="G148" s="195">
        <v>554.98</v>
      </c>
      <c r="H148" s="194"/>
      <c r="I148" s="194"/>
      <c r="J148" s="191"/>
      <c r="K148" s="191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7"/>
      <c r="W148" s="198"/>
      <c r="X148" s="191"/>
      <c r="Y148" s="191"/>
      <c r="Z148" s="191"/>
    </row>
    <row r="149" spans="1:26" ht="12" customHeight="1">
      <c r="A149" s="191"/>
      <c r="B149" s="192"/>
      <c r="C149" s="193"/>
      <c r="D149" s="521" t="s">
        <v>142</v>
      </c>
      <c r="E149" s="521"/>
      <c r="F149" s="191"/>
      <c r="G149" s="195"/>
      <c r="H149" s="194"/>
      <c r="I149" s="194"/>
      <c r="J149" s="191"/>
      <c r="K149" s="191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7"/>
      <c r="W149" s="198"/>
      <c r="X149" s="191"/>
      <c r="Y149" s="191"/>
      <c r="Z149" s="191"/>
    </row>
    <row r="150" spans="1:26">
      <c r="A150" s="191"/>
      <c r="B150" s="192"/>
      <c r="C150" s="193"/>
      <c r="D150" s="522">
        <v>475.71</v>
      </c>
      <c r="E150" s="522"/>
      <c r="F150" s="191"/>
      <c r="G150" s="195">
        <v>475.71</v>
      </c>
      <c r="H150" s="194"/>
      <c r="I150" s="194"/>
      <c r="J150" s="191"/>
      <c r="K150" s="191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7"/>
      <c r="W150" s="198"/>
      <c r="X150" s="191"/>
      <c r="Y150" s="191"/>
      <c r="Z150" s="191"/>
    </row>
    <row r="151" spans="1:26" ht="50.1" customHeight="1">
      <c r="A151" s="204"/>
      <c r="B151" s="205">
        <v>19</v>
      </c>
      <c r="C151" s="206" t="s">
        <v>143</v>
      </c>
      <c r="D151" s="532" t="s">
        <v>144</v>
      </c>
      <c r="E151" s="532"/>
      <c r="F151" s="207" t="s">
        <v>139</v>
      </c>
      <c r="G151" s="209">
        <v>70.45</v>
      </c>
      <c r="H151" s="210"/>
      <c r="I151" s="208">
        <f>ROUND(G151*(H151),2)</f>
        <v>0</v>
      </c>
      <c r="J151" s="207">
        <f>ROUND(G151*(N151),2)</f>
        <v>0</v>
      </c>
      <c r="K151" s="191">
        <f>ROUND(G151*(O151),2)</f>
        <v>0</v>
      </c>
      <c r="L151" s="195">
        <f>ROUND(G151*(H151),2)</f>
        <v>0</v>
      </c>
      <c r="M151" s="195"/>
      <c r="N151" s="195">
        <v>0</v>
      </c>
      <c r="O151" s="195"/>
      <c r="P151" s="195">
        <v>0</v>
      </c>
      <c r="Q151" s="195"/>
      <c r="R151" s="195">
        <v>0</v>
      </c>
      <c r="S151" s="195">
        <f>ROUND(G151*(P151),3)</f>
        <v>0</v>
      </c>
      <c r="T151" s="195"/>
      <c r="U151" s="195"/>
      <c r="V151" s="197">
        <f>ROUND(G151*(X151),3)</f>
        <v>0</v>
      </c>
      <c r="W151" s="198"/>
      <c r="X151" s="191">
        <v>0</v>
      </c>
      <c r="Y151" s="191"/>
      <c r="Z151" s="191">
        <v>0</v>
      </c>
    </row>
    <row r="152" spans="1:26" ht="12" customHeight="1">
      <c r="A152" s="191"/>
      <c r="B152" s="192"/>
      <c r="C152" s="193"/>
      <c r="D152" s="521" t="s">
        <v>145</v>
      </c>
      <c r="E152" s="521"/>
      <c r="F152" s="191"/>
      <c r="G152" s="195"/>
      <c r="H152" s="194"/>
      <c r="I152" s="194"/>
      <c r="J152" s="191"/>
      <c r="K152" s="191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7"/>
      <c r="W152" s="198"/>
      <c r="X152" s="191"/>
      <c r="Y152" s="191"/>
      <c r="Z152" s="191"/>
    </row>
    <row r="153" spans="1:26">
      <c r="A153" s="191"/>
      <c r="B153" s="192"/>
      <c r="C153" s="193"/>
      <c r="D153" s="522">
        <v>54.27</v>
      </c>
      <c r="E153" s="522"/>
      <c r="F153" s="191"/>
      <c r="G153" s="195">
        <v>54.27</v>
      </c>
      <c r="H153" s="194"/>
      <c r="I153" s="194"/>
      <c r="J153" s="191"/>
      <c r="K153" s="191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7"/>
      <c r="W153" s="198"/>
      <c r="X153" s="191"/>
      <c r="Y153" s="191"/>
      <c r="Z153" s="191"/>
    </row>
    <row r="154" spans="1:26" ht="12" customHeight="1">
      <c r="A154" s="191"/>
      <c r="B154" s="192"/>
      <c r="C154" s="193"/>
      <c r="D154" s="521" t="s">
        <v>146</v>
      </c>
      <c r="E154" s="521"/>
      <c r="F154" s="191"/>
      <c r="G154" s="195"/>
      <c r="H154" s="194"/>
      <c r="I154" s="194"/>
      <c r="J154" s="191"/>
      <c r="K154" s="191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7"/>
      <c r="W154" s="198"/>
      <c r="X154" s="191"/>
      <c r="Y154" s="191"/>
      <c r="Z154" s="191"/>
    </row>
    <row r="155" spans="1:26">
      <c r="A155" s="191"/>
      <c r="B155" s="192"/>
      <c r="C155" s="193"/>
      <c r="D155" s="522">
        <v>16.18</v>
      </c>
      <c r="E155" s="522"/>
      <c r="F155" s="191"/>
      <c r="G155" s="195">
        <v>16.18</v>
      </c>
      <c r="H155" s="194"/>
      <c r="I155" s="194"/>
      <c r="J155" s="191"/>
      <c r="K155" s="191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7"/>
      <c r="W155" s="198"/>
      <c r="X155" s="191"/>
      <c r="Y155" s="191"/>
      <c r="Z155" s="191"/>
    </row>
    <row r="156" spans="1:26" ht="24.95" customHeight="1">
      <c r="A156" s="204"/>
      <c r="B156" s="205">
        <v>20</v>
      </c>
      <c r="C156" s="206" t="s">
        <v>147</v>
      </c>
      <c r="D156" s="532" t="s">
        <v>148</v>
      </c>
      <c r="E156" s="532"/>
      <c r="F156" s="207" t="s">
        <v>77</v>
      </c>
      <c r="G156" s="209">
        <v>70.45</v>
      </c>
      <c r="H156" s="210"/>
      <c r="I156" s="208">
        <f>ROUND(G156*(H156),2)</f>
        <v>0</v>
      </c>
      <c r="J156" s="207">
        <f>ROUND(G156*(N156),2)</f>
        <v>0</v>
      </c>
      <c r="K156" s="191">
        <f>ROUND(G156*(O156),2)</f>
        <v>0</v>
      </c>
      <c r="L156" s="195">
        <f>ROUND(G156*(H156),2)</f>
        <v>0</v>
      </c>
      <c r="M156" s="195"/>
      <c r="N156" s="195">
        <v>0</v>
      </c>
      <c r="O156" s="195"/>
      <c r="P156" s="195">
        <v>0</v>
      </c>
      <c r="Q156" s="195"/>
      <c r="R156" s="195">
        <v>0</v>
      </c>
      <c r="S156" s="195">
        <f>ROUND(G156*(P156),3)</f>
        <v>0</v>
      </c>
      <c r="T156" s="195"/>
      <c r="U156" s="195"/>
      <c r="V156" s="197">
        <f>ROUND(G156*(X156),3)</f>
        <v>0</v>
      </c>
      <c r="W156" s="198"/>
      <c r="X156" s="191">
        <v>0</v>
      </c>
      <c r="Y156" s="191"/>
      <c r="Z156" s="191">
        <v>0</v>
      </c>
    </row>
    <row r="157" spans="1:26" ht="12" customHeight="1">
      <c r="A157" s="191"/>
      <c r="B157" s="192"/>
      <c r="C157" s="193"/>
      <c r="D157" s="521" t="s">
        <v>149</v>
      </c>
      <c r="E157" s="521"/>
      <c r="F157" s="191"/>
      <c r="G157" s="195"/>
      <c r="H157" s="194"/>
      <c r="I157" s="194"/>
      <c r="J157" s="191"/>
      <c r="K157" s="191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7"/>
      <c r="W157" s="198"/>
      <c r="X157" s="191"/>
      <c r="Y157" s="191"/>
      <c r="Z157" s="191"/>
    </row>
    <row r="158" spans="1:26">
      <c r="A158" s="191"/>
      <c r="B158" s="192"/>
      <c r="C158" s="193"/>
      <c r="D158" s="522">
        <v>54.27</v>
      </c>
      <c r="E158" s="522"/>
      <c r="F158" s="191"/>
      <c r="G158" s="195">
        <v>54.27</v>
      </c>
      <c r="H158" s="194"/>
      <c r="I158" s="194"/>
      <c r="J158" s="191"/>
      <c r="K158" s="191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7"/>
      <c r="W158" s="198"/>
      <c r="X158" s="191"/>
      <c r="Y158" s="191"/>
      <c r="Z158" s="191"/>
    </row>
    <row r="159" spans="1:26" ht="12" customHeight="1">
      <c r="A159" s="191"/>
      <c r="B159" s="192"/>
      <c r="C159" s="193"/>
      <c r="D159" s="521" t="s">
        <v>146</v>
      </c>
      <c r="E159" s="521"/>
      <c r="F159" s="191"/>
      <c r="G159" s="195"/>
      <c r="H159" s="194"/>
      <c r="I159" s="194"/>
      <c r="J159" s="191"/>
      <c r="K159" s="191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7"/>
      <c r="W159" s="198"/>
      <c r="X159" s="191"/>
      <c r="Y159" s="191"/>
      <c r="Z159" s="191"/>
    </row>
    <row r="160" spans="1:26">
      <c r="A160" s="191"/>
      <c r="B160" s="192"/>
      <c r="C160" s="193"/>
      <c r="D160" s="522">
        <v>16.18</v>
      </c>
      <c r="E160" s="522"/>
      <c r="F160" s="191"/>
      <c r="G160" s="195">
        <v>16.18</v>
      </c>
      <c r="H160" s="194"/>
      <c r="I160" s="194"/>
      <c r="J160" s="191"/>
      <c r="K160" s="191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7"/>
      <c r="W160" s="198"/>
      <c r="X160" s="191"/>
      <c r="Y160" s="191"/>
      <c r="Z160" s="191"/>
    </row>
    <row r="161" spans="1:26" ht="24.95" customHeight="1">
      <c r="A161" s="204"/>
      <c r="B161" s="205">
        <v>21</v>
      </c>
      <c r="C161" s="206" t="s">
        <v>150</v>
      </c>
      <c r="D161" s="532" t="s">
        <v>151</v>
      </c>
      <c r="E161" s="532"/>
      <c r="F161" s="207" t="s">
        <v>139</v>
      </c>
      <c r="G161" s="209">
        <v>1030.69</v>
      </c>
      <c r="H161" s="210"/>
      <c r="I161" s="208">
        <f>ROUND(G161*(H161),2)</f>
        <v>0</v>
      </c>
      <c r="J161" s="207">
        <f>ROUND(G161*(N161),2)</f>
        <v>0</v>
      </c>
      <c r="K161" s="191">
        <f>ROUND(G161*(O161),2)</f>
        <v>0</v>
      </c>
      <c r="L161" s="195">
        <f>ROUND(G161*(H161),2)</f>
        <v>0</v>
      </c>
      <c r="M161" s="195"/>
      <c r="N161" s="195">
        <v>0</v>
      </c>
      <c r="O161" s="195"/>
      <c r="P161" s="195">
        <v>0</v>
      </c>
      <c r="Q161" s="195"/>
      <c r="R161" s="195">
        <v>0</v>
      </c>
      <c r="S161" s="195">
        <f>ROUND(G161*(P161),3)</f>
        <v>0</v>
      </c>
      <c r="T161" s="195"/>
      <c r="U161" s="195"/>
      <c r="V161" s="197">
        <f>ROUND(G161*(X161),3)</f>
        <v>0</v>
      </c>
      <c r="W161" s="198"/>
      <c r="X161" s="191">
        <v>0</v>
      </c>
      <c r="Y161" s="191"/>
      <c r="Z161" s="191">
        <v>0</v>
      </c>
    </row>
    <row r="162" spans="1:26" ht="12" customHeight="1">
      <c r="A162" s="191"/>
      <c r="B162" s="192"/>
      <c r="C162" s="193"/>
      <c r="D162" s="521" t="s">
        <v>140</v>
      </c>
      <c r="E162" s="521"/>
      <c r="F162" s="191"/>
      <c r="G162" s="195"/>
      <c r="H162" s="194"/>
      <c r="I162" s="194"/>
      <c r="J162" s="191"/>
      <c r="K162" s="191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7"/>
      <c r="W162" s="198"/>
      <c r="X162" s="191"/>
      <c r="Y162" s="191"/>
      <c r="Z162" s="191"/>
    </row>
    <row r="163" spans="1:26">
      <c r="A163" s="191"/>
      <c r="B163" s="192"/>
      <c r="C163" s="193"/>
      <c r="D163" s="522" t="s">
        <v>141</v>
      </c>
      <c r="E163" s="522"/>
      <c r="F163" s="191"/>
      <c r="G163" s="195">
        <v>554.98</v>
      </c>
      <c r="H163" s="194"/>
      <c r="I163" s="194"/>
      <c r="J163" s="191"/>
      <c r="K163" s="191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7"/>
      <c r="W163" s="198"/>
      <c r="X163" s="191"/>
      <c r="Y163" s="191"/>
      <c r="Z163" s="191"/>
    </row>
    <row r="164" spans="1:26" ht="12" customHeight="1">
      <c r="A164" s="191"/>
      <c r="B164" s="192"/>
      <c r="C164" s="193"/>
      <c r="D164" s="521" t="s">
        <v>142</v>
      </c>
      <c r="E164" s="521"/>
      <c r="F164" s="191"/>
      <c r="G164" s="195"/>
      <c r="H164" s="194"/>
      <c r="I164" s="194"/>
      <c r="J164" s="191"/>
      <c r="K164" s="191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7"/>
      <c r="W164" s="198"/>
      <c r="X164" s="191"/>
      <c r="Y164" s="191"/>
      <c r="Z164" s="191"/>
    </row>
    <row r="165" spans="1:26">
      <c r="A165" s="191"/>
      <c r="B165" s="192"/>
      <c r="C165" s="193"/>
      <c r="D165" s="522">
        <v>475.71</v>
      </c>
      <c r="E165" s="522"/>
      <c r="F165" s="191"/>
      <c r="G165" s="195">
        <v>475.71</v>
      </c>
      <c r="H165" s="194"/>
      <c r="I165" s="194"/>
      <c r="J165" s="191"/>
      <c r="K165" s="191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7"/>
      <c r="W165" s="198"/>
      <c r="X165" s="191"/>
      <c r="Y165" s="191"/>
      <c r="Z165" s="191"/>
    </row>
    <row r="166" spans="1:26" ht="24.95" customHeight="1">
      <c r="A166" s="204"/>
      <c r="B166" s="205">
        <v>22</v>
      </c>
      <c r="C166" s="206" t="s">
        <v>152</v>
      </c>
      <c r="D166" s="532" t="s">
        <v>153</v>
      </c>
      <c r="E166" s="532"/>
      <c r="F166" s="207" t="s">
        <v>77</v>
      </c>
      <c r="G166" s="209">
        <v>999.71799999999996</v>
      </c>
      <c r="H166" s="210"/>
      <c r="I166" s="208">
        <f>ROUND(G166*(H166),2)</f>
        <v>0</v>
      </c>
      <c r="J166" s="207">
        <f>ROUND(G166*(N166),2)</f>
        <v>0</v>
      </c>
      <c r="K166" s="191">
        <f>ROUND(G166*(O166),2)</f>
        <v>0</v>
      </c>
      <c r="L166" s="195">
        <f>ROUND(G166*(H166),2)</f>
        <v>0</v>
      </c>
      <c r="M166" s="195"/>
      <c r="N166" s="195">
        <v>0</v>
      </c>
      <c r="O166" s="195"/>
      <c r="P166" s="195">
        <v>2.7500000000000001E-5</v>
      </c>
      <c r="Q166" s="195"/>
      <c r="R166" s="195">
        <v>2.7500000000000001E-5</v>
      </c>
      <c r="S166" s="195">
        <f>ROUND(G166*(P166),3)</f>
        <v>2.7E-2</v>
      </c>
      <c r="T166" s="195"/>
      <c r="U166" s="195"/>
      <c r="V166" s="197">
        <f>ROUND(G166*(X166),3)</f>
        <v>0</v>
      </c>
      <c r="W166" s="198"/>
      <c r="X166" s="191">
        <v>0</v>
      </c>
      <c r="Y166" s="191"/>
      <c r="Z166" s="191">
        <v>0</v>
      </c>
    </row>
    <row r="167" spans="1:26" ht="12" customHeight="1">
      <c r="A167" s="191"/>
      <c r="B167" s="192"/>
      <c r="C167" s="193"/>
      <c r="D167" s="521" t="s">
        <v>140</v>
      </c>
      <c r="E167" s="521"/>
      <c r="F167" s="191"/>
      <c r="G167" s="195"/>
      <c r="H167" s="194"/>
      <c r="I167" s="194"/>
      <c r="J167" s="191"/>
      <c r="K167" s="191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7"/>
      <c r="W167" s="198"/>
      <c r="X167" s="191"/>
      <c r="Y167" s="191"/>
      <c r="Z167" s="191"/>
    </row>
    <row r="168" spans="1:26">
      <c r="A168" s="191"/>
      <c r="B168" s="192"/>
      <c r="C168" s="193"/>
      <c r="D168" s="522" t="s">
        <v>154</v>
      </c>
      <c r="E168" s="522"/>
      <c r="F168" s="191"/>
      <c r="G168" s="195">
        <v>539.7097</v>
      </c>
      <c r="H168" s="194"/>
      <c r="I168" s="194"/>
      <c r="J168" s="191"/>
      <c r="K168" s="191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7"/>
      <c r="W168" s="198"/>
      <c r="X168" s="191"/>
      <c r="Y168" s="191"/>
      <c r="Z168" s="191"/>
    </row>
    <row r="169" spans="1:26" ht="12" customHeight="1">
      <c r="A169" s="191"/>
      <c r="B169" s="192"/>
      <c r="C169" s="193"/>
      <c r="D169" s="521" t="s">
        <v>142</v>
      </c>
      <c r="E169" s="521"/>
      <c r="F169" s="191"/>
      <c r="G169" s="195"/>
      <c r="H169" s="194"/>
      <c r="I169" s="194"/>
      <c r="J169" s="191"/>
      <c r="K169" s="191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7"/>
      <c r="W169" s="198"/>
      <c r="X169" s="191"/>
      <c r="Y169" s="191"/>
      <c r="Z169" s="191"/>
    </row>
    <row r="170" spans="1:26">
      <c r="A170" s="191"/>
      <c r="B170" s="192"/>
      <c r="C170" s="193"/>
      <c r="D170" s="522" t="s">
        <v>155</v>
      </c>
      <c r="E170" s="522"/>
      <c r="F170" s="191"/>
      <c r="G170" s="195">
        <v>460.00830000000002</v>
      </c>
      <c r="H170" s="194"/>
      <c r="I170" s="194"/>
      <c r="J170" s="191"/>
      <c r="K170" s="191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7"/>
      <c r="W170" s="198"/>
      <c r="X170" s="191"/>
      <c r="Y170" s="191"/>
      <c r="Z170" s="191"/>
    </row>
    <row r="171" spans="1:26" ht="35.1" customHeight="1">
      <c r="A171" s="204"/>
      <c r="B171" s="205">
        <v>23</v>
      </c>
      <c r="C171" s="206" t="s">
        <v>156</v>
      </c>
      <c r="D171" s="532" t="s">
        <v>157</v>
      </c>
      <c r="E171" s="532"/>
      <c r="F171" s="207" t="s">
        <v>77</v>
      </c>
      <c r="G171" s="209">
        <v>983.99829999999997</v>
      </c>
      <c r="H171" s="210"/>
      <c r="I171" s="208">
        <f>ROUND(G171*(H171),2)</f>
        <v>0</v>
      </c>
      <c r="J171" s="207">
        <f>ROUND(G171*(N171),2)</f>
        <v>0</v>
      </c>
      <c r="K171" s="191">
        <f>ROUND(G171*(O171),2)</f>
        <v>0</v>
      </c>
      <c r="L171" s="195">
        <f>ROUND(G171*(H171),2)</f>
        <v>0</v>
      </c>
      <c r="M171" s="195"/>
      <c r="N171" s="195">
        <v>0</v>
      </c>
      <c r="O171" s="195"/>
      <c r="P171" s="195">
        <v>0</v>
      </c>
      <c r="Q171" s="195"/>
      <c r="R171" s="195">
        <v>0</v>
      </c>
      <c r="S171" s="195">
        <f>ROUND(G171*(P171),3)</f>
        <v>0</v>
      </c>
      <c r="T171" s="195"/>
      <c r="U171" s="195"/>
      <c r="V171" s="197">
        <f>ROUND(G171*(X171),3)</f>
        <v>0</v>
      </c>
      <c r="W171" s="198"/>
      <c r="X171" s="191">
        <v>0</v>
      </c>
      <c r="Y171" s="191"/>
      <c r="Z171" s="191">
        <v>0</v>
      </c>
    </row>
    <row r="172" spans="1:26" ht="12" customHeight="1">
      <c r="A172" s="191"/>
      <c r="B172" s="192"/>
      <c r="C172" s="193"/>
      <c r="D172" s="521" t="s">
        <v>140</v>
      </c>
      <c r="E172" s="521"/>
      <c r="F172" s="191"/>
      <c r="G172" s="195"/>
      <c r="H172" s="194"/>
      <c r="I172" s="194"/>
      <c r="J172" s="191"/>
      <c r="K172" s="191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7"/>
      <c r="W172" s="198"/>
      <c r="X172" s="191"/>
      <c r="Y172" s="191"/>
      <c r="Z172" s="191"/>
    </row>
    <row r="173" spans="1:26">
      <c r="A173" s="191"/>
      <c r="B173" s="192"/>
      <c r="C173" s="193"/>
      <c r="D173" s="522" t="s">
        <v>158</v>
      </c>
      <c r="E173" s="522"/>
      <c r="F173" s="191"/>
      <c r="G173" s="195">
        <v>523.99</v>
      </c>
      <c r="H173" s="194"/>
      <c r="I173" s="194"/>
      <c r="J173" s="191"/>
      <c r="K173" s="191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7"/>
      <c r="W173" s="198"/>
      <c r="X173" s="191"/>
      <c r="Y173" s="191"/>
      <c r="Z173" s="191"/>
    </row>
    <row r="174" spans="1:26" ht="12" customHeight="1">
      <c r="A174" s="191"/>
      <c r="B174" s="192"/>
      <c r="C174" s="193"/>
      <c r="D174" s="521" t="s">
        <v>142</v>
      </c>
      <c r="E174" s="521"/>
      <c r="F174" s="191"/>
      <c r="G174" s="195"/>
      <c r="H174" s="194"/>
      <c r="I174" s="194"/>
      <c r="J174" s="191"/>
      <c r="K174" s="191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7"/>
      <c r="W174" s="198"/>
      <c r="X174" s="191"/>
      <c r="Y174" s="191"/>
      <c r="Z174" s="191"/>
    </row>
    <row r="175" spans="1:26">
      <c r="A175" s="191"/>
      <c r="B175" s="192"/>
      <c r="C175" s="193"/>
      <c r="D175" s="522" t="s">
        <v>155</v>
      </c>
      <c r="E175" s="522"/>
      <c r="F175" s="191"/>
      <c r="G175" s="195">
        <v>460.00830000000002</v>
      </c>
      <c r="H175" s="194"/>
      <c r="I175" s="194"/>
      <c r="J175" s="191"/>
      <c r="K175" s="191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7"/>
      <c r="W175" s="198"/>
      <c r="X175" s="191"/>
      <c r="Y175" s="191"/>
      <c r="Z175" s="191"/>
    </row>
    <row r="176" spans="1:26" ht="24.95" customHeight="1">
      <c r="A176" s="204"/>
      <c r="B176" s="205">
        <v>24</v>
      </c>
      <c r="C176" s="206" t="s">
        <v>159</v>
      </c>
      <c r="D176" s="532" t="s">
        <v>160</v>
      </c>
      <c r="E176" s="532"/>
      <c r="F176" s="207" t="s">
        <v>161</v>
      </c>
      <c r="G176" s="209">
        <v>2.8000000000000003</v>
      </c>
      <c r="H176" s="210"/>
      <c r="I176" s="208">
        <f>ROUND(G176*(H176),2)</f>
        <v>0</v>
      </c>
      <c r="J176" s="207">
        <f>ROUND(G176*(N176),2)</f>
        <v>0</v>
      </c>
      <c r="K176" s="191">
        <f>ROUND(G176*(O176),2)</f>
        <v>0</v>
      </c>
      <c r="L176" s="195">
        <f>ROUND(G176*(H176),2)</f>
        <v>0</v>
      </c>
      <c r="M176" s="195"/>
      <c r="N176" s="195">
        <v>0</v>
      </c>
      <c r="O176" s="195"/>
      <c r="P176" s="195">
        <v>0</v>
      </c>
      <c r="Q176" s="195"/>
      <c r="R176" s="195">
        <v>0</v>
      </c>
      <c r="S176" s="195">
        <f>ROUND(G176*(P176),3)</f>
        <v>0</v>
      </c>
      <c r="T176" s="195"/>
      <c r="U176" s="195"/>
      <c r="V176" s="197">
        <f>ROUND(G176*(X176),3)</f>
        <v>0</v>
      </c>
      <c r="W176" s="198"/>
      <c r="X176" s="191">
        <v>0</v>
      </c>
      <c r="Y176" s="191"/>
      <c r="Z176" s="191">
        <v>0</v>
      </c>
    </row>
    <row r="177" spans="1:26" ht="24.95" customHeight="1">
      <c r="A177" s="204"/>
      <c r="B177" s="205">
        <v>25</v>
      </c>
      <c r="C177" s="206" t="s">
        <v>162</v>
      </c>
      <c r="D177" s="532" t="s">
        <v>163</v>
      </c>
      <c r="E177" s="532"/>
      <c r="F177" s="207" t="s">
        <v>77</v>
      </c>
      <c r="G177" s="209">
        <v>932.32500000000005</v>
      </c>
      <c r="H177" s="210"/>
      <c r="I177" s="208">
        <f>ROUND(G177*(H177),2)</f>
        <v>0</v>
      </c>
      <c r="J177" s="207">
        <f>ROUND(G177*(N177),2)</f>
        <v>0</v>
      </c>
      <c r="K177" s="191">
        <f>ROUND(G177*(O177),2)</f>
        <v>0</v>
      </c>
      <c r="L177" s="195">
        <f>ROUND(G177*(H177),2)</f>
        <v>0</v>
      </c>
      <c r="M177" s="195"/>
      <c r="N177" s="195">
        <v>0</v>
      </c>
      <c r="O177" s="195"/>
      <c r="P177" s="195">
        <v>0</v>
      </c>
      <c r="Q177" s="195"/>
      <c r="R177" s="195">
        <v>0</v>
      </c>
      <c r="S177" s="195">
        <f>ROUND(G177*(P177),3)</f>
        <v>0</v>
      </c>
      <c r="T177" s="195"/>
      <c r="U177" s="195"/>
      <c r="V177" s="197">
        <f>ROUND(G177*(X177),3)</f>
        <v>1.865</v>
      </c>
      <c r="W177" s="198"/>
      <c r="X177" s="191">
        <v>2E-3</v>
      </c>
      <c r="Y177" s="191"/>
      <c r="Z177" s="191">
        <v>0</v>
      </c>
    </row>
    <row r="178" spans="1:26" ht="12" customHeight="1">
      <c r="A178" s="191"/>
      <c r="B178" s="192"/>
      <c r="C178" s="193"/>
      <c r="D178" s="521" t="s">
        <v>140</v>
      </c>
      <c r="E178" s="521"/>
      <c r="F178" s="191"/>
      <c r="G178" s="195"/>
      <c r="H178" s="194"/>
      <c r="I178" s="194"/>
      <c r="J178" s="191"/>
      <c r="K178" s="191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7"/>
      <c r="W178" s="198"/>
      <c r="X178" s="191"/>
      <c r="Y178" s="191"/>
      <c r="Z178" s="191"/>
    </row>
    <row r="179" spans="1:26" ht="23.25" customHeight="1">
      <c r="A179" s="191"/>
      <c r="B179" s="192"/>
      <c r="C179" s="193"/>
      <c r="D179" s="522" t="s">
        <v>164</v>
      </c>
      <c r="E179" s="522"/>
      <c r="F179" s="191"/>
      <c r="G179" s="195">
        <v>485.71499999999997</v>
      </c>
      <c r="H179" s="194"/>
      <c r="I179" s="194"/>
      <c r="J179" s="191"/>
      <c r="K179" s="191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7"/>
      <c r="W179" s="198"/>
      <c r="X179" s="191"/>
      <c r="Y179" s="191"/>
      <c r="Z179" s="191"/>
    </row>
    <row r="180" spans="1:26" ht="12" customHeight="1">
      <c r="A180" s="191"/>
      <c r="B180" s="192"/>
      <c r="C180" s="193"/>
      <c r="D180" s="521" t="s">
        <v>142</v>
      </c>
      <c r="E180" s="521"/>
      <c r="F180" s="191"/>
      <c r="G180" s="195"/>
      <c r="H180" s="194"/>
      <c r="I180" s="194"/>
      <c r="J180" s="191"/>
      <c r="K180" s="191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7"/>
      <c r="W180" s="198"/>
      <c r="X180" s="191"/>
      <c r="Y180" s="191"/>
      <c r="Z180" s="191"/>
    </row>
    <row r="181" spans="1:26">
      <c r="A181" s="191"/>
      <c r="B181" s="192"/>
      <c r="C181" s="193"/>
      <c r="D181" s="522">
        <v>446.61</v>
      </c>
      <c r="E181" s="522"/>
      <c r="F181" s="191"/>
      <c r="G181" s="195">
        <v>446.61</v>
      </c>
      <c r="H181" s="194"/>
      <c r="I181" s="194"/>
      <c r="J181" s="191"/>
      <c r="K181" s="191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7"/>
      <c r="W181" s="198"/>
      <c r="X181" s="191"/>
      <c r="Y181" s="191"/>
      <c r="Z181" s="191"/>
    </row>
    <row r="182" spans="1:26" ht="24.95" customHeight="1">
      <c r="A182" s="204"/>
      <c r="B182" s="205">
        <v>26</v>
      </c>
      <c r="C182" s="206" t="s">
        <v>165</v>
      </c>
      <c r="D182" s="532" t="s">
        <v>166</v>
      </c>
      <c r="E182" s="532"/>
      <c r="F182" s="207" t="s">
        <v>77</v>
      </c>
      <c r="G182" s="209">
        <v>932.32500000000005</v>
      </c>
      <c r="H182" s="210"/>
      <c r="I182" s="208">
        <f>ROUND(G182*(H182),2)</f>
        <v>0</v>
      </c>
      <c r="J182" s="207">
        <f>ROUND(G182*(N182),2)</f>
        <v>0</v>
      </c>
      <c r="K182" s="191">
        <f>ROUND(G182*(O182),2)</f>
        <v>0</v>
      </c>
      <c r="L182" s="195">
        <f>ROUND(G182*(H182),2)</f>
        <v>0</v>
      </c>
      <c r="M182" s="195"/>
      <c r="N182" s="195">
        <v>0</v>
      </c>
      <c r="O182" s="195"/>
      <c r="P182" s="195">
        <v>0</v>
      </c>
      <c r="Q182" s="195"/>
      <c r="R182" s="195">
        <v>0</v>
      </c>
      <c r="S182" s="195">
        <f>ROUND(G182*(P182),3)</f>
        <v>0</v>
      </c>
      <c r="T182" s="195"/>
      <c r="U182" s="195"/>
      <c r="V182" s="197">
        <f>ROUND(G182*(X182),3)</f>
        <v>155.69800000000001</v>
      </c>
      <c r="W182" s="198"/>
      <c r="X182" s="191">
        <v>0.16700000000000001</v>
      </c>
      <c r="Y182" s="191"/>
      <c r="Z182" s="191">
        <v>0</v>
      </c>
    </row>
    <row r="183" spans="1:26" ht="12" customHeight="1">
      <c r="A183" s="191"/>
      <c r="B183" s="192"/>
      <c r="C183" s="193"/>
      <c r="D183" s="521" t="s">
        <v>140</v>
      </c>
      <c r="E183" s="521"/>
      <c r="F183" s="191"/>
      <c r="G183" s="195"/>
      <c r="H183" s="194"/>
      <c r="I183" s="194"/>
      <c r="J183" s="191"/>
      <c r="K183" s="191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7"/>
      <c r="W183" s="198"/>
      <c r="X183" s="191"/>
      <c r="Y183" s="191"/>
      <c r="Z183" s="191"/>
    </row>
    <row r="184" spans="1:26" ht="23.25" customHeight="1">
      <c r="A184" s="191"/>
      <c r="B184" s="192"/>
      <c r="C184" s="193"/>
      <c r="D184" s="522" t="s">
        <v>164</v>
      </c>
      <c r="E184" s="522"/>
      <c r="F184" s="191"/>
      <c r="G184" s="195">
        <v>485.71499999999997</v>
      </c>
      <c r="H184" s="194"/>
      <c r="I184" s="194"/>
      <c r="J184" s="191"/>
      <c r="K184" s="191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7"/>
      <c r="W184" s="198"/>
      <c r="X184" s="191"/>
      <c r="Y184" s="191"/>
      <c r="Z184" s="191"/>
    </row>
    <row r="185" spans="1:26" ht="12" customHeight="1">
      <c r="A185" s="191"/>
      <c r="B185" s="192"/>
      <c r="C185" s="193"/>
      <c r="D185" s="521" t="s">
        <v>142</v>
      </c>
      <c r="E185" s="521"/>
      <c r="F185" s="191"/>
      <c r="G185" s="195"/>
      <c r="H185" s="194"/>
      <c r="I185" s="194"/>
      <c r="J185" s="191"/>
      <c r="K185" s="191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7"/>
      <c r="W185" s="198"/>
      <c r="X185" s="191"/>
      <c r="Y185" s="191"/>
      <c r="Z185" s="191"/>
    </row>
    <row r="186" spans="1:26">
      <c r="A186" s="191"/>
      <c r="B186" s="192"/>
      <c r="C186" s="193"/>
      <c r="D186" s="522">
        <v>446.61</v>
      </c>
      <c r="E186" s="522"/>
      <c r="F186" s="191"/>
      <c r="G186" s="195">
        <v>446.61</v>
      </c>
      <c r="H186" s="194"/>
      <c r="I186" s="194"/>
      <c r="J186" s="191"/>
      <c r="K186" s="191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7"/>
      <c r="W186" s="198"/>
      <c r="X186" s="191"/>
      <c r="Y186" s="191"/>
      <c r="Z186" s="191"/>
    </row>
    <row r="187" spans="1:26" ht="24.95" customHeight="1">
      <c r="A187" s="204"/>
      <c r="B187" s="205">
        <v>27</v>
      </c>
      <c r="C187" s="206" t="s">
        <v>167</v>
      </c>
      <c r="D187" s="532" t="s">
        <v>168</v>
      </c>
      <c r="E187" s="532"/>
      <c r="F187" s="207" t="s">
        <v>169</v>
      </c>
      <c r="G187" s="209">
        <v>16</v>
      </c>
      <c r="H187" s="210"/>
      <c r="I187" s="208">
        <f>ROUND(G187*(H187),2)</f>
        <v>0</v>
      </c>
      <c r="J187" s="207">
        <f>ROUND(G187*(N187),2)</f>
        <v>0</v>
      </c>
      <c r="K187" s="191">
        <f>ROUND(G187*(O187),2)</f>
        <v>0</v>
      </c>
      <c r="L187" s="195">
        <f>ROUND(G187*(H187),2)</f>
        <v>0</v>
      </c>
      <c r="M187" s="195"/>
      <c r="N187" s="195">
        <v>0</v>
      </c>
      <c r="O187" s="195"/>
      <c r="P187" s="195">
        <v>0</v>
      </c>
      <c r="Q187" s="195"/>
      <c r="R187" s="195">
        <v>0</v>
      </c>
      <c r="S187" s="195">
        <f>ROUND(G187*(P187),3)</f>
        <v>0</v>
      </c>
      <c r="T187" s="195"/>
      <c r="U187" s="195"/>
      <c r="V187" s="197">
        <f>ROUND(G187*(X187),3)</f>
        <v>0</v>
      </c>
      <c r="W187" s="198"/>
      <c r="X187" s="191">
        <v>0</v>
      </c>
      <c r="Y187" s="191"/>
      <c r="Z187" s="191">
        <v>0</v>
      </c>
    </row>
    <row r="188" spans="1:26" ht="12" customHeight="1">
      <c r="A188" s="191"/>
      <c r="B188" s="192"/>
      <c r="C188" s="193"/>
      <c r="D188" s="521" t="s">
        <v>170</v>
      </c>
      <c r="E188" s="521"/>
      <c r="F188" s="191"/>
      <c r="G188" s="195"/>
      <c r="H188" s="194"/>
      <c r="I188" s="194"/>
      <c r="J188" s="191"/>
      <c r="K188" s="191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7"/>
      <c r="W188" s="198"/>
      <c r="X188" s="191"/>
      <c r="Y188" s="191"/>
      <c r="Z188" s="191"/>
    </row>
    <row r="189" spans="1:26">
      <c r="A189" s="191"/>
      <c r="B189" s="192"/>
      <c r="C189" s="193"/>
      <c r="D189" s="522" t="s">
        <v>171</v>
      </c>
      <c r="E189" s="522"/>
      <c r="F189" s="191"/>
      <c r="G189" s="195">
        <v>16</v>
      </c>
      <c r="H189" s="194"/>
      <c r="I189" s="194"/>
      <c r="J189" s="191"/>
      <c r="K189" s="191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7"/>
      <c r="W189" s="198"/>
      <c r="X189" s="191"/>
      <c r="Y189" s="191"/>
      <c r="Z189" s="191"/>
    </row>
    <row r="190" spans="1:26" ht="24.95" customHeight="1">
      <c r="A190" s="213"/>
      <c r="B190" s="214">
        <v>28</v>
      </c>
      <c r="C190" s="215" t="s">
        <v>172</v>
      </c>
      <c r="D190" s="534" t="s">
        <v>173</v>
      </c>
      <c r="E190" s="534"/>
      <c r="F190" s="216" t="s">
        <v>169</v>
      </c>
      <c r="G190" s="217">
        <v>18</v>
      </c>
      <c r="H190" s="218"/>
      <c r="I190" s="219">
        <f>ROUND(G190*(H190),2)</f>
        <v>0</v>
      </c>
      <c r="J190" s="216">
        <f>ROUND(G190*(N190),2)</f>
        <v>0</v>
      </c>
      <c r="K190" s="191">
        <f>ROUND(G190*(O190),2)</f>
        <v>0</v>
      </c>
      <c r="L190" s="195">
        <f>ROUND(G190*(H190),2)</f>
        <v>0</v>
      </c>
      <c r="M190" s="195">
        <f>ROUND(G190*(H190),2)</f>
        <v>0</v>
      </c>
      <c r="N190" s="195">
        <v>0</v>
      </c>
      <c r="O190" s="195"/>
      <c r="P190" s="195">
        <v>0</v>
      </c>
      <c r="Q190" s="195"/>
      <c r="R190" s="195">
        <v>0</v>
      </c>
      <c r="S190" s="195">
        <f>ROUND(G190*(P190),3)</f>
        <v>0</v>
      </c>
      <c r="T190" s="195"/>
      <c r="U190" s="195"/>
      <c r="V190" s="197">
        <f>ROUND(G190*(X190),3)</f>
        <v>0</v>
      </c>
      <c r="W190" s="198"/>
      <c r="X190" s="191">
        <v>0</v>
      </c>
      <c r="Y190" s="191"/>
      <c r="Z190" s="191">
        <v>0</v>
      </c>
    </row>
    <row r="191" spans="1:26" ht="12" customHeight="1">
      <c r="A191" s="191"/>
      <c r="B191" s="192"/>
      <c r="C191" s="193"/>
      <c r="D191" s="521" t="s">
        <v>170</v>
      </c>
      <c r="E191" s="521"/>
      <c r="F191" s="191"/>
      <c r="G191" s="195"/>
      <c r="H191" s="194"/>
      <c r="I191" s="194"/>
      <c r="J191" s="191"/>
      <c r="K191" s="191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7"/>
      <c r="W191" s="198"/>
      <c r="X191" s="191"/>
      <c r="Y191" s="191"/>
      <c r="Z191" s="191"/>
    </row>
    <row r="192" spans="1:26">
      <c r="A192" s="191"/>
      <c r="B192" s="192"/>
      <c r="C192" s="193"/>
      <c r="D192" s="522" t="s">
        <v>174</v>
      </c>
      <c r="E192" s="522"/>
      <c r="F192" s="191"/>
      <c r="G192" s="195">
        <v>17.600000000000001</v>
      </c>
      <c r="H192" s="194"/>
      <c r="I192" s="194"/>
      <c r="J192" s="191"/>
      <c r="K192" s="191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7"/>
      <c r="W192" s="198"/>
      <c r="X192" s="191"/>
      <c r="Y192" s="191"/>
      <c r="Z192" s="191"/>
    </row>
    <row r="193" spans="1:26" ht="12" customHeight="1">
      <c r="A193" s="191"/>
      <c r="B193" s="192"/>
      <c r="C193" s="193"/>
      <c r="D193" s="521" t="s">
        <v>175</v>
      </c>
      <c r="E193" s="521"/>
      <c r="F193" s="191"/>
      <c r="G193" s="195"/>
      <c r="H193" s="194"/>
      <c r="I193" s="194"/>
      <c r="J193" s="191"/>
      <c r="K193" s="191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7"/>
      <c r="W193" s="198"/>
      <c r="X193" s="191"/>
      <c r="Y193" s="191"/>
      <c r="Z193" s="191"/>
    </row>
    <row r="194" spans="1:26">
      <c r="A194" s="191"/>
      <c r="B194" s="192"/>
      <c r="C194" s="193"/>
      <c r="D194" s="522" t="s">
        <v>176</v>
      </c>
      <c r="E194" s="522"/>
      <c r="F194" s="191"/>
      <c r="G194" s="195">
        <v>0.39999999999999902</v>
      </c>
      <c r="H194" s="194"/>
      <c r="I194" s="194"/>
      <c r="J194" s="191"/>
      <c r="K194" s="191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7"/>
      <c r="W194" s="198"/>
      <c r="X194" s="191"/>
      <c r="Y194" s="191"/>
      <c r="Z194" s="191"/>
    </row>
    <row r="195" spans="1:26" ht="24.95" customHeight="1">
      <c r="A195" s="213"/>
      <c r="B195" s="214">
        <v>29</v>
      </c>
      <c r="C195" s="215" t="s">
        <v>177</v>
      </c>
      <c r="D195" s="534" t="s">
        <v>178</v>
      </c>
      <c r="E195" s="534"/>
      <c r="F195" s="216" t="s">
        <v>105</v>
      </c>
      <c r="G195" s="217">
        <v>87.353999999999999</v>
      </c>
      <c r="H195" s="218"/>
      <c r="I195" s="219">
        <f>ROUND(G195*(H195),2)</f>
        <v>0</v>
      </c>
      <c r="J195" s="216">
        <f>ROUND(G195*(N195),2)</f>
        <v>0</v>
      </c>
      <c r="K195" s="191">
        <f>ROUND(G195*(O195),2)</f>
        <v>0</v>
      </c>
      <c r="L195" s="195">
        <f>ROUND(G195*(H195),2)</f>
        <v>0</v>
      </c>
      <c r="M195" s="195">
        <f>ROUND(G195*(H195),2)</f>
        <v>0</v>
      </c>
      <c r="N195" s="195">
        <v>0</v>
      </c>
      <c r="O195" s="195"/>
      <c r="P195" s="195">
        <v>1</v>
      </c>
      <c r="Q195" s="195"/>
      <c r="R195" s="195">
        <v>1</v>
      </c>
      <c r="S195" s="195">
        <f>ROUND(G195*(P195),3)</f>
        <v>87.353999999999999</v>
      </c>
      <c r="T195" s="195"/>
      <c r="U195" s="195"/>
      <c r="V195" s="197">
        <f>ROUND(G195*(X195),3)</f>
        <v>0</v>
      </c>
      <c r="W195" s="198"/>
      <c r="X195" s="191">
        <v>0</v>
      </c>
      <c r="Y195" s="191"/>
      <c r="Z195" s="191">
        <v>0</v>
      </c>
    </row>
    <row r="196" spans="1:26" ht="12" customHeight="1">
      <c r="A196" s="191"/>
      <c r="B196" s="192"/>
      <c r="C196" s="193"/>
      <c r="D196" s="521" t="s">
        <v>140</v>
      </c>
      <c r="E196" s="521"/>
      <c r="F196" s="191"/>
      <c r="G196" s="195"/>
      <c r="H196" s="194"/>
      <c r="I196" s="194"/>
      <c r="J196" s="191"/>
      <c r="K196" s="191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7"/>
      <c r="W196" s="198"/>
      <c r="X196" s="191"/>
      <c r="Y196" s="191"/>
      <c r="Z196" s="191"/>
    </row>
    <row r="197" spans="1:26">
      <c r="A197" s="191"/>
      <c r="B197" s="192"/>
      <c r="C197" s="193"/>
      <c r="D197" s="522" t="s">
        <v>179</v>
      </c>
      <c r="E197" s="522"/>
      <c r="F197" s="191"/>
      <c r="G197" s="195">
        <v>47.159100000000002</v>
      </c>
      <c r="H197" s="194"/>
      <c r="I197" s="194"/>
      <c r="J197" s="191"/>
      <c r="K197" s="191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7"/>
      <c r="W197" s="198"/>
      <c r="X197" s="191"/>
      <c r="Y197" s="191"/>
      <c r="Z197" s="191"/>
    </row>
    <row r="198" spans="1:26" ht="12" customHeight="1">
      <c r="A198" s="191"/>
      <c r="B198" s="192"/>
      <c r="C198" s="193"/>
      <c r="D198" s="521" t="s">
        <v>142</v>
      </c>
      <c r="E198" s="521"/>
      <c r="F198" s="191"/>
      <c r="G198" s="195"/>
      <c r="H198" s="194"/>
      <c r="I198" s="194"/>
      <c r="J198" s="191"/>
      <c r="K198" s="191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7"/>
      <c r="W198" s="198"/>
      <c r="X198" s="191"/>
      <c r="Y198" s="191"/>
      <c r="Z198" s="191"/>
    </row>
    <row r="199" spans="1:26">
      <c r="A199" s="191"/>
      <c r="B199" s="192"/>
      <c r="C199" s="193"/>
      <c r="D199" s="522" t="s">
        <v>180</v>
      </c>
      <c r="E199" s="522"/>
      <c r="F199" s="191"/>
      <c r="G199" s="195">
        <v>40.194899999999997</v>
      </c>
      <c r="H199" s="194"/>
      <c r="I199" s="194"/>
      <c r="J199" s="191"/>
      <c r="K199" s="191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7"/>
      <c r="W199" s="198"/>
      <c r="X199" s="191"/>
      <c r="Y199" s="191"/>
      <c r="Z199" s="191"/>
    </row>
    <row r="200" spans="1:26" ht="24.95" customHeight="1">
      <c r="A200" s="213"/>
      <c r="B200" s="214">
        <v>30</v>
      </c>
      <c r="C200" s="215" t="s">
        <v>181</v>
      </c>
      <c r="D200" s="534" t="s">
        <v>182</v>
      </c>
      <c r="E200" s="534"/>
      <c r="F200" s="216" t="s">
        <v>77</v>
      </c>
      <c r="G200" s="217">
        <v>1177.1848</v>
      </c>
      <c r="H200" s="218"/>
      <c r="I200" s="219">
        <f>ROUND(G200*(H200),2)</f>
        <v>0</v>
      </c>
      <c r="J200" s="216">
        <f>ROUND(G200*(N200),2)</f>
        <v>0</v>
      </c>
      <c r="K200" s="191">
        <f>ROUND(G200*(O200),2)</f>
        <v>0</v>
      </c>
      <c r="L200" s="195">
        <f>ROUND(G200*(H200),2)</f>
        <v>0</v>
      </c>
      <c r="M200" s="195">
        <f>ROUND(G200*(H200),2)</f>
        <v>0</v>
      </c>
      <c r="N200" s="195">
        <v>0</v>
      </c>
      <c r="O200" s="195"/>
      <c r="P200" s="195">
        <v>0</v>
      </c>
      <c r="Q200" s="195"/>
      <c r="R200" s="195">
        <v>0</v>
      </c>
      <c r="S200" s="195">
        <f>ROUND(G200*(P200),3)</f>
        <v>0</v>
      </c>
      <c r="T200" s="195"/>
      <c r="U200" s="195"/>
      <c r="V200" s="197">
        <f>ROUND(G200*(X200),3)</f>
        <v>0</v>
      </c>
      <c r="W200" s="198"/>
      <c r="X200" s="191">
        <v>0</v>
      </c>
      <c r="Y200" s="191"/>
      <c r="Z200" s="191">
        <v>0</v>
      </c>
    </row>
    <row r="201" spans="1:26" ht="12" customHeight="1">
      <c r="A201" s="191"/>
      <c r="B201" s="192"/>
      <c r="C201" s="193"/>
      <c r="D201" s="521" t="s">
        <v>145</v>
      </c>
      <c r="E201" s="521"/>
      <c r="F201" s="191"/>
      <c r="G201" s="195"/>
      <c r="H201" s="194"/>
      <c r="I201" s="194"/>
      <c r="J201" s="191"/>
      <c r="K201" s="191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7"/>
      <c r="W201" s="198"/>
      <c r="X201" s="191"/>
      <c r="Y201" s="191"/>
      <c r="Z201" s="191"/>
    </row>
    <row r="202" spans="1:26">
      <c r="A202" s="191"/>
      <c r="B202" s="192"/>
      <c r="C202" s="193"/>
      <c r="D202" s="522" t="s">
        <v>183</v>
      </c>
      <c r="E202" s="522"/>
      <c r="F202" s="191"/>
      <c r="G202" s="195">
        <v>59.697000000000003</v>
      </c>
      <c r="H202" s="194"/>
      <c r="I202" s="194"/>
      <c r="J202" s="191"/>
      <c r="K202" s="191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7"/>
      <c r="W202" s="198"/>
      <c r="X202" s="191"/>
      <c r="Y202" s="191"/>
      <c r="Z202" s="191"/>
    </row>
    <row r="203" spans="1:26" ht="12" customHeight="1">
      <c r="A203" s="191"/>
      <c r="B203" s="192"/>
      <c r="C203" s="193"/>
      <c r="D203" s="521" t="s">
        <v>146</v>
      </c>
      <c r="E203" s="521"/>
      <c r="F203" s="191"/>
      <c r="G203" s="195"/>
      <c r="H203" s="194"/>
      <c r="I203" s="194"/>
      <c r="J203" s="191"/>
      <c r="K203" s="191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7"/>
      <c r="W203" s="198"/>
      <c r="X203" s="191"/>
      <c r="Y203" s="191"/>
      <c r="Z203" s="191"/>
    </row>
    <row r="204" spans="1:26">
      <c r="A204" s="191"/>
      <c r="B204" s="192"/>
      <c r="C204" s="193"/>
      <c r="D204" s="522" t="s">
        <v>184</v>
      </c>
      <c r="E204" s="522"/>
      <c r="F204" s="191"/>
      <c r="G204" s="195">
        <v>17.797999999999998</v>
      </c>
      <c r="H204" s="194"/>
      <c r="I204" s="194"/>
      <c r="J204" s="191"/>
      <c r="K204" s="191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7"/>
      <c r="W204" s="198"/>
      <c r="X204" s="191"/>
      <c r="Y204" s="191"/>
      <c r="Z204" s="191"/>
    </row>
    <row r="205" spans="1:26" ht="12" customHeight="1">
      <c r="A205" s="191"/>
      <c r="B205" s="192"/>
      <c r="C205" s="193"/>
      <c r="D205" s="521" t="s">
        <v>140</v>
      </c>
      <c r="E205" s="521"/>
      <c r="F205" s="191"/>
      <c r="G205" s="195"/>
      <c r="H205" s="194"/>
      <c r="I205" s="194"/>
      <c r="J205" s="191"/>
      <c r="K205" s="191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7"/>
      <c r="W205" s="198"/>
      <c r="X205" s="191"/>
      <c r="Y205" s="191"/>
      <c r="Z205" s="191"/>
    </row>
    <row r="206" spans="1:26">
      <c r="A206" s="191"/>
      <c r="B206" s="192"/>
      <c r="C206" s="193"/>
      <c r="D206" s="522" t="s">
        <v>185</v>
      </c>
      <c r="E206" s="522"/>
      <c r="F206" s="191"/>
      <c r="G206" s="195">
        <v>593.68066999999996</v>
      </c>
      <c r="H206" s="194"/>
      <c r="I206" s="194"/>
      <c r="J206" s="191"/>
      <c r="K206" s="191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7"/>
      <c r="W206" s="198"/>
      <c r="X206" s="191"/>
      <c r="Y206" s="191"/>
      <c r="Z206" s="191"/>
    </row>
    <row r="207" spans="1:26" ht="12" customHeight="1">
      <c r="A207" s="191"/>
      <c r="B207" s="192"/>
      <c r="C207" s="193"/>
      <c r="D207" s="521" t="s">
        <v>142</v>
      </c>
      <c r="E207" s="521"/>
      <c r="F207" s="191"/>
      <c r="G207" s="195"/>
      <c r="H207" s="194"/>
      <c r="I207" s="194"/>
      <c r="J207" s="191"/>
      <c r="K207" s="191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7"/>
      <c r="W207" s="198"/>
      <c r="X207" s="191"/>
      <c r="Y207" s="191"/>
      <c r="Z207" s="191"/>
    </row>
    <row r="208" spans="1:26">
      <c r="A208" s="191"/>
      <c r="B208" s="192"/>
      <c r="C208" s="193"/>
      <c r="D208" s="522" t="s">
        <v>186</v>
      </c>
      <c r="E208" s="522"/>
      <c r="F208" s="191"/>
      <c r="G208" s="195">
        <v>506.00913000000003</v>
      </c>
      <c r="H208" s="194"/>
      <c r="I208" s="194"/>
      <c r="J208" s="191"/>
      <c r="K208" s="191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7"/>
      <c r="W208" s="198"/>
      <c r="X208" s="191"/>
      <c r="Y208" s="191"/>
      <c r="Z208" s="191"/>
    </row>
    <row r="209" spans="1:26">
      <c r="A209" s="191"/>
      <c r="B209" s="192"/>
      <c r="C209" s="199" t="s">
        <v>135</v>
      </c>
      <c r="D209" s="528" t="s">
        <v>136</v>
      </c>
      <c r="E209" s="528"/>
      <c r="F209" s="191"/>
      <c r="G209" s="195"/>
      <c r="H209" s="194"/>
      <c r="I209" s="200">
        <f>ROUND((SUM(I145:I208))/1,2)</f>
        <v>0</v>
      </c>
      <c r="J209" s="212"/>
      <c r="K209" s="212"/>
      <c r="L209" s="202">
        <f>ROUND((SUM(L145:L208))/1,2)</f>
        <v>0</v>
      </c>
      <c r="M209" s="202">
        <f>ROUND((SUM(M145:M208))/1,2)</f>
        <v>0</v>
      </c>
      <c r="N209" s="202"/>
      <c r="O209" s="202"/>
      <c r="P209" s="202"/>
      <c r="Q209" s="202"/>
      <c r="R209" s="202"/>
      <c r="S209" s="202">
        <f>ROUND((SUM(S145:S208))/1,2)</f>
        <v>87.38</v>
      </c>
      <c r="T209" s="202"/>
      <c r="U209" s="202"/>
      <c r="V209" s="203">
        <f>ROUND((SUM(V145:V208))/1,2)</f>
        <v>157.56</v>
      </c>
      <c r="W209" s="198"/>
      <c r="X209" s="191"/>
      <c r="Y209" s="191"/>
      <c r="Z209" s="191"/>
    </row>
    <row r="210" spans="1:26">
      <c r="A210" s="191"/>
      <c r="B210" s="192"/>
      <c r="C210" s="193"/>
      <c r="D210" s="522"/>
      <c r="E210" s="522"/>
      <c r="F210" s="191"/>
      <c r="G210" s="195"/>
      <c r="H210" s="194"/>
      <c r="I210" s="194"/>
      <c r="J210" s="191"/>
      <c r="K210" s="191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7"/>
      <c r="W210" s="198"/>
      <c r="X210" s="191"/>
      <c r="Y210" s="191"/>
      <c r="Z210" s="191"/>
    </row>
    <row r="211" spans="1:26" ht="23.25" customHeight="1">
      <c r="A211" s="191"/>
      <c r="B211" s="192"/>
      <c r="C211" s="199" t="s">
        <v>187</v>
      </c>
      <c r="D211" s="528" t="s">
        <v>188</v>
      </c>
      <c r="E211" s="528"/>
      <c r="F211" s="191"/>
      <c r="G211" s="195"/>
      <c r="H211" s="194"/>
      <c r="I211" s="194"/>
      <c r="J211" s="191"/>
      <c r="K211" s="191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7"/>
      <c r="W211" s="198"/>
      <c r="X211" s="191"/>
      <c r="Y211" s="191"/>
      <c r="Z211" s="191"/>
    </row>
    <row r="212" spans="1:26" ht="24.95" customHeight="1">
      <c r="A212" s="204"/>
      <c r="B212" s="205">
        <v>31</v>
      </c>
      <c r="C212" s="206" t="s">
        <v>189</v>
      </c>
      <c r="D212" s="532" t="s">
        <v>190</v>
      </c>
      <c r="E212" s="532"/>
      <c r="F212" s="207" t="s">
        <v>77</v>
      </c>
      <c r="G212" s="209">
        <v>50.06</v>
      </c>
      <c r="H212" s="210"/>
      <c r="I212" s="208">
        <f>ROUND(G212*(H212),2)</f>
        <v>0</v>
      </c>
      <c r="J212" s="207">
        <f>ROUND(G212*(N212),2)</f>
        <v>0</v>
      </c>
      <c r="K212" s="191">
        <f>ROUND(G212*(O212),2)</f>
        <v>0</v>
      </c>
      <c r="L212" s="195">
        <f>ROUND(G212*(H212),2)</f>
        <v>0</v>
      </c>
      <c r="M212" s="195"/>
      <c r="N212" s="195">
        <v>0</v>
      </c>
      <c r="O212" s="195"/>
      <c r="P212" s="195">
        <v>0</v>
      </c>
      <c r="Q212" s="195"/>
      <c r="R212" s="195">
        <v>0</v>
      </c>
      <c r="S212" s="195">
        <f>ROUND(G212*(P212),3)</f>
        <v>0</v>
      </c>
      <c r="T212" s="195"/>
      <c r="U212" s="195"/>
      <c r="V212" s="197">
        <f>ROUND(G212*(X212),3)</f>
        <v>0</v>
      </c>
      <c r="W212" s="198"/>
      <c r="X212" s="191">
        <v>0</v>
      </c>
      <c r="Y212" s="191"/>
      <c r="Z212" s="191">
        <v>0</v>
      </c>
    </row>
    <row r="213" spans="1:26" ht="12" customHeight="1">
      <c r="A213" s="191"/>
      <c r="B213" s="192"/>
      <c r="C213" s="193"/>
      <c r="D213" s="521" t="s">
        <v>149</v>
      </c>
      <c r="E213" s="521"/>
      <c r="F213" s="191"/>
      <c r="G213" s="195"/>
      <c r="H213" s="194"/>
      <c r="I213" s="194"/>
      <c r="J213" s="191"/>
      <c r="K213" s="191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7"/>
      <c r="W213" s="198"/>
      <c r="X213" s="191"/>
      <c r="Y213" s="191"/>
      <c r="Z213" s="191"/>
    </row>
    <row r="214" spans="1:26">
      <c r="A214" s="191"/>
      <c r="B214" s="192"/>
      <c r="C214" s="193"/>
      <c r="D214" s="522">
        <v>50.06</v>
      </c>
      <c r="E214" s="522"/>
      <c r="F214" s="191"/>
      <c r="G214" s="195">
        <v>50.06</v>
      </c>
      <c r="H214" s="194"/>
      <c r="I214" s="194"/>
      <c r="J214" s="191"/>
      <c r="K214" s="191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7"/>
      <c r="W214" s="198"/>
      <c r="X214" s="191"/>
      <c r="Y214" s="191"/>
      <c r="Z214" s="191"/>
    </row>
    <row r="215" spans="1:26" ht="24.95" customHeight="1">
      <c r="A215" s="204"/>
      <c r="B215" s="205">
        <v>32</v>
      </c>
      <c r="C215" s="206" t="s">
        <v>191</v>
      </c>
      <c r="D215" s="532" t="s">
        <v>192</v>
      </c>
      <c r="E215" s="532"/>
      <c r="F215" s="207" t="s">
        <v>77</v>
      </c>
      <c r="G215" s="209">
        <v>970.6</v>
      </c>
      <c r="H215" s="210"/>
      <c r="I215" s="208">
        <f>ROUND(G215*(H215),2)</f>
        <v>0</v>
      </c>
      <c r="J215" s="207">
        <f>ROUND(G215*(N215),2)</f>
        <v>0</v>
      </c>
      <c r="K215" s="191">
        <f>ROUND(G215*(O215),2)</f>
        <v>0</v>
      </c>
      <c r="L215" s="195">
        <f>ROUND(G215*(H215),2)</f>
        <v>0</v>
      </c>
      <c r="M215" s="195"/>
      <c r="N215" s="195">
        <v>0</v>
      </c>
      <c r="O215" s="195"/>
      <c r="P215" s="195">
        <v>0</v>
      </c>
      <c r="Q215" s="195"/>
      <c r="R215" s="195">
        <v>0</v>
      </c>
      <c r="S215" s="195">
        <f>ROUND(G215*(P215),3)</f>
        <v>0</v>
      </c>
      <c r="T215" s="195"/>
      <c r="U215" s="195"/>
      <c r="V215" s="197">
        <f>ROUND(G215*(X215),3)</f>
        <v>0</v>
      </c>
      <c r="W215" s="198"/>
      <c r="X215" s="191">
        <v>0</v>
      </c>
      <c r="Y215" s="191"/>
      <c r="Z215" s="191">
        <v>0</v>
      </c>
    </row>
    <row r="216" spans="1:26" ht="12" customHeight="1">
      <c r="A216" s="191"/>
      <c r="B216" s="192"/>
      <c r="C216" s="193"/>
      <c r="D216" s="521" t="s">
        <v>140</v>
      </c>
      <c r="E216" s="521"/>
      <c r="F216" s="191"/>
      <c r="G216" s="195"/>
      <c r="H216" s="194"/>
      <c r="I216" s="194"/>
      <c r="J216" s="191"/>
      <c r="K216" s="191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7"/>
      <c r="W216" s="198"/>
      <c r="X216" s="191"/>
      <c r="Y216" s="191"/>
      <c r="Z216" s="191"/>
    </row>
    <row r="217" spans="1:26">
      <c r="A217" s="191"/>
      <c r="B217" s="192"/>
      <c r="C217" s="193"/>
      <c r="D217" s="522" t="s">
        <v>158</v>
      </c>
      <c r="E217" s="522"/>
      <c r="F217" s="191"/>
      <c r="G217" s="195">
        <v>523.99</v>
      </c>
      <c r="H217" s="194"/>
      <c r="I217" s="194"/>
      <c r="J217" s="191"/>
      <c r="K217" s="191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7"/>
      <c r="W217" s="198"/>
      <c r="X217" s="191"/>
      <c r="Y217" s="191"/>
      <c r="Z217" s="191"/>
    </row>
    <row r="218" spans="1:26" ht="12" customHeight="1">
      <c r="A218" s="191"/>
      <c r="B218" s="192"/>
      <c r="C218" s="193"/>
      <c r="D218" s="521" t="s">
        <v>142</v>
      </c>
      <c r="E218" s="521"/>
      <c r="F218" s="191"/>
      <c r="G218" s="195"/>
      <c r="H218" s="194"/>
      <c r="I218" s="194"/>
      <c r="J218" s="191"/>
      <c r="K218" s="191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7"/>
      <c r="W218" s="198"/>
      <c r="X218" s="191"/>
      <c r="Y218" s="191"/>
      <c r="Z218" s="191"/>
    </row>
    <row r="219" spans="1:26">
      <c r="A219" s="191"/>
      <c r="B219" s="192"/>
      <c r="C219" s="193"/>
      <c r="D219" s="522">
        <v>446.61</v>
      </c>
      <c r="E219" s="522"/>
      <c r="F219" s="191"/>
      <c r="G219" s="195">
        <v>446.61</v>
      </c>
      <c r="H219" s="194"/>
      <c r="I219" s="194"/>
      <c r="J219" s="191"/>
      <c r="K219" s="191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7"/>
      <c r="W219" s="198"/>
      <c r="X219" s="191"/>
      <c r="Y219" s="191"/>
      <c r="Z219" s="191"/>
    </row>
    <row r="220" spans="1:26" ht="24.95" customHeight="1">
      <c r="A220" s="204"/>
      <c r="B220" s="205">
        <v>33</v>
      </c>
      <c r="C220" s="206" t="s">
        <v>193</v>
      </c>
      <c r="D220" s="532" t="s">
        <v>194</v>
      </c>
      <c r="E220" s="532"/>
      <c r="F220" s="207" t="s">
        <v>161</v>
      </c>
      <c r="G220" s="209">
        <v>1.4000000000000001</v>
      </c>
      <c r="H220" s="210"/>
      <c r="I220" s="208">
        <f>ROUND(G220*(H220),2)</f>
        <v>0</v>
      </c>
      <c r="J220" s="207">
        <f>ROUND(G220*(N220),2)</f>
        <v>0</v>
      </c>
      <c r="K220" s="191">
        <f>ROUND(G220*(O220),2)</f>
        <v>0</v>
      </c>
      <c r="L220" s="195">
        <f>ROUND(G220*(H220),2)</f>
        <v>0</v>
      </c>
      <c r="M220" s="195"/>
      <c r="N220" s="195">
        <v>0</v>
      </c>
      <c r="O220" s="195"/>
      <c r="P220" s="195">
        <v>0</v>
      </c>
      <c r="Q220" s="195"/>
      <c r="R220" s="195">
        <v>0</v>
      </c>
      <c r="S220" s="195">
        <f>ROUND(G220*(P220),3)</f>
        <v>0</v>
      </c>
      <c r="T220" s="195"/>
      <c r="U220" s="195"/>
      <c r="V220" s="197">
        <f>ROUND(G220*(X220),3)</f>
        <v>0</v>
      </c>
      <c r="W220" s="198"/>
      <c r="X220" s="191">
        <v>0</v>
      </c>
      <c r="Y220" s="191"/>
      <c r="Z220" s="191">
        <v>0</v>
      </c>
    </row>
    <row r="221" spans="1:26" ht="24.95" customHeight="1">
      <c r="A221" s="213"/>
      <c r="B221" s="214">
        <v>34</v>
      </c>
      <c r="C221" s="215" t="s">
        <v>195</v>
      </c>
      <c r="D221" s="534" t="s">
        <v>196</v>
      </c>
      <c r="E221" s="534"/>
      <c r="F221" s="216" t="s">
        <v>77</v>
      </c>
      <c r="G221" s="217">
        <v>55.066000000000003</v>
      </c>
      <c r="H221" s="218"/>
      <c r="I221" s="219">
        <f>ROUND(G221*(H221),2)</f>
        <v>0</v>
      </c>
      <c r="J221" s="216">
        <f>ROUND(G221*(N221),2)</f>
        <v>0</v>
      </c>
      <c r="K221" s="191">
        <f>ROUND(G221*(O221),2)</f>
        <v>0</v>
      </c>
      <c r="L221" s="195">
        <f>ROUND(G221*(H221),2)</f>
        <v>0</v>
      </c>
      <c r="M221" s="195">
        <f>ROUND(G221*(H221),2)</f>
        <v>0</v>
      </c>
      <c r="N221" s="195">
        <v>0</v>
      </c>
      <c r="O221" s="195"/>
      <c r="P221" s="195">
        <v>0</v>
      </c>
      <c r="Q221" s="195"/>
      <c r="R221" s="195">
        <v>0</v>
      </c>
      <c r="S221" s="195">
        <f>ROUND(G221*(P221),3)</f>
        <v>0</v>
      </c>
      <c r="T221" s="195"/>
      <c r="U221" s="195"/>
      <c r="V221" s="197">
        <f>ROUND(G221*(X221),3)</f>
        <v>0</v>
      </c>
      <c r="W221" s="198"/>
      <c r="X221" s="191">
        <v>0</v>
      </c>
      <c r="Y221" s="191"/>
      <c r="Z221" s="191">
        <v>0</v>
      </c>
    </row>
    <row r="222" spans="1:26" ht="12" customHeight="1">
      <c r="A222" s="191"/>
      <c r="B222" s="192"/>
      <c r="C222" s="193"/>
      <c r="D222" s="521" t="s">
        <v>149</v>
      </c>
      <c r="E222" s="521"/>
      <c r="F222" s="191"/>
      <c r="G222" s="195"/>
      <c r="H222" s="194"/>
      <c r="I222" s="194"/>
      <c r="J222" s="191"/>
      <c r="K222" s="191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7"/>
      <c r="W222" s="198"/>
      <c r="X222" s="191"/>
      <c r="Y222" s="191"/>
      <c r="Z222" s="191"/>
    </row>
    <row r="223" spans="1:26">
      <c r="A223" s="191"/>
      <c r="B223" s="192"/>
      <c r="C223" s="193"/>
      <c r="D223" s="522" t="s">
        <v>197</v>
      </c>
      <c r="E223" s="522"/>
      <c r="F223" s="191"/>
      <c r="G223" s="195">
        <v>55.066000000000003</v>
      </c>
      <c r="H223" s="194"/>
      <c r="I223" s="194"/>
      <c r="J223" s="191"/>
      <c r="K223" s="191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7"/>
      <c r="W223" s="198"/>
      <c r="X223" s="191"/>
      <c r="Y223" s="191"/>
      <c r="Z223" s="191"/>
    </row>
    <row r="224" spans="1:26" ht="35.1" customHeight="1">
      <c r="A224" s="213"/>
      <c r="B224" s="214">
        <v>35</v>
      </c>
      <c r="C224" s="215" t="s">
        <v>198</v>
      </c>
      <c r="D224" s="534" t="s">
        <v>199</v>
      </c>
      <c r="E224" s="534"/>
      <c r="F224" s="216" t="s">
        <v>77</v>
      </c>
      <c r="G224" s="217">
        <v>1067.6600000000001</v>
      </c>
      <c r="H224" s="218"/>
      <c r="I224" s="219">
        <f>ROUND(G224*(H224),2)</f>
        <v>0</v>
      </c>
      <c r="J224" s="216">
        <f>ROUND(G224*(N224),2)</f>
        <v>0</v>
      </c>
      <c r="K224" s="191">
        <f>ROUND(G224*(O224),2)</f>
        <v>0</v>
      </c>
      <c r="L224" s="195">
        <f>ROUND(G224*(H224),2)</f>
        <v>0</v>
      </c>
      <c r="M224" s="195">
        <f>ROUND(G224*(H224),2)</f>
        <v>0</v>
      </c>
      <c r="N224" s="195">
        <v>0</v>
      </c>
      <c r="O224" s="195"/>
      <c r="P224" s="195">
        <v>0</v>
      </c>
      <c r="Q224" s="195"/>
      <c r="R224" s="195">
        <v>0</v>
      </c>
      <c r="S224" s="195">
        <f>ROUND(G224*(P224),3)</f>
        <v>0</v>
      </c>
      <c r="T224" s="195"/>
      <c r="U224" s="195"/>
      <c r="V224" s="197">
        <f>ROUND(G224*(X224),3)</f>
        <v>0</v>
      </c>
      <c r="W224" s="198"/>
      <c r="X224" s="191">
        <v>0</v>
      </c>
      <c r="Y224" s="191"/>
      <c r="Z224" s="191">
        <v>0</v>
      </c>
    </row>
    <row r="225" spans="1:26" ht="12" customHeight="1">
      <c r="A225" s="191"/>
      <c r="B225" s="192"/>
      <c r="C225" s="193"/>
      <c r="D225" s="521" t="s">
        <v>140</v>
      </c>
      <c r="E225" s="521"/>
      <c r="F225" s="191"/>
      <c r="G225" s="195"/>
      <c r="H225" s="194"/>
      <c r="I225" s="194"/>
      <c r="J225" s="191"/>
      <c r="K225" s="191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7"/>
      <c r="W225" s="198"/>
      <c r="X225" s="191"/>
      <c r="Y225" s="191"/>
      <c r="Z225" s="191"/>
    </row>
    <row r="226" spans="1:26">
      <c r="A226" s="191"/>
      <c r="B226" s="192"/>
      <c r="C226" s="193"/>
      <c r="D226" s="522" t="s">
        <v>200</v>
      </c>
      <c r="E226" s="522"/>
      <c r="F226" s="191"/>
      <c r="G226" s="195">
        <v>576.38900000000001</v>
      </c>
      <c r="H226" s="194"/>
      <c r="I226" s="194"/>
      <c r="J226" s="191"/>
      <c r="K226" s="191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7"/>
      <c r="W226" s="198"/>
      <c r="X226" s="191"/>
      <c r="Y226" s="191"/>
      <c r="Z226" s="191"/>
    </row>
    <row r="227" spans="1:26" ht="12" customHeight="1">
      <c r="A227" s="191"/>
      <c r="B227" s="192"/>
      <c r="C227" s="193"/>
      <c r="D227" s="521" t="s">
        <v>142</v>
      </c>
      <c r="E227" s="521"/>
      <c r="F227" s="191"/>
      <c r="G227" s="195"/>
      <c r="H227" s="194"/>
      <c r="I227" s="194"/>
      <c r="J227" s="191"/>
      <c r="K227" s="191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7"/>
      <c r="W227" s="198"/>
      <c r="X227" s="191"/>
      <c r="Y227" s="191"/>
      <c r="Z227" s="191"/>
    </row>
    <row r="228" spans="1:26">
      <c r="A228" s="191"/>
      <c r="B228" s="192"/>
      <c r="C228" s="193"/>
      <c r="D228" s="522" t="s">
        <v>201</v>
      </c>
      <c r="E228" s="522"/>
      <c r="F228" s="191"/>
      <c r="G228" s="195">
        <v>491.27100000000002</v>
      </c>
      <c r="H228" s="194"/>
      <c r="I228" s="194"/>
      <c r="J228" s="191"/>
      <c r="K228" s="191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7"/>
      <c r="W228" s="198"/>
      <c r="X228" s="191"/>
      <c r="Y228" s="191"/>
      <c r="Z228" s="191"/>
    </row>
    <row r="229" spans="1:26" ht="23.25" customHeight="1">
      <c r="A229" s="191"/>
      <c r="B229" s="192"/>
      <c r="C229" s="199" t="s">
        <v>187</v>
      </c>
      <c r="D229" s="528" t="s">
        <v>188</v>
      </c>
      <c r="E229" s="528"/>
      <c r="F229" s="191"/>
      <c r="G229" s="195"/>
      <c r="H229" s="194"/>
      <c r="I229" s="200">
        <f>ROUND((SUM(I211:I228))/1,2)</f>
        <v>0</v>
      </c>
      <c r="J229" s="212"/>
      <c r="K229" s="212"/>
      <c r="L229" s="202">
        <f>ROUND((SUM(L211:L228))/1,2)</f>
        <v>0</v>
      </c>
      <c r="M229" s="202">
        <f>ROUND((SUM(M211:M228))/1,2)</f>
        <v>0</v>
      </c>
      <c r="N229" s="202"/>
      <c r="O229" s="202"/>
      <c r="P229" s="202"/>
      <c r="Q229" s="202"/>
      <c r="R229" s="202"/>
      <c r="S229" s="202">
        <f>ROUND((SUM(S211:S228))/1,2)</f>
        <v>0</v>
      </c>
      <c r="T229" s="202"/>
      <c r="U229" s="202"/>
      <c r="V229" s="203">
        <f>ROUND((SUM(V211:V228))/1,2)</f>
        <v>0</v>
      </c>
      <c r="W229" s="198"/>
      <c r="X229" s="191"/>
      <c r="Y229" s="191"/>
      <c r="Z229" s="191"/>
    </row>
    <row r="230" spans="1:26">
      <c r="A230" s="191"/>
      <c r="B230" s="192"/>
      <c r="C230" s="193"/>
      <c r="D230" s="522"/>
      <c r="E230" s="522"/>
      <c r="F230" s="191"/>
      <c r="G230" s="195"/>
      <c r="H230" s="194"/>
      <c r="I230" s="194"/>
      <c r="J230" s="191"/>
      <c r="K230" s="191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7"/>
      <c r="W230" s="198"/>
      <c r="X230" s="191"/>
      <c r="Y230" s="191"/>
      <c r="Z230" s="191"/>
    </row>
    <row r="231" spans="1:26">
      <c r="A231" s="191"/>
      <c r="B231" s="192"/>
      <c r="C231" s="199" t="s">
        <v>202</v>
      </c>
      <c r="D231" s="528" t="s">
        <v>203</v>
      </c>
      <c r="E231" s="528"/>
      <c r="F231" s="191"/>
      <c r="G231" s="195"/>
      <c r="H231" s="194"/>
      <c r="I231" s="194"/>
      <c r="J231" s="191"/>
      <c r="K231" s="191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7"/>
      <c r="W231" s="198"/>
      <c r="X231" s="191"/>
      <c r="Y231" s="191"/>
      <c r="Z231" s="191"/>
    </row>
    <row r="232" spans="1:26" ht="24.95" customHeight="1">
      <c r="A232" s="204"/>
      <c r="B232" s="205">
        <v>36</v>
      </c>
      <c r="C232" s="206" t="s">
        <v>204</v>
      </c>
      <c r="D232" s="532" t="s">
        <v>205</v>
      </c>
      <c r="E232" s="532"/>
      <c r="F232" s="207" t="s">
        <v>169</v>
      </c>
      <c r="G232" s="209">
        <v>4.2</v>
      </c>
      <c r="H232" s="210"/>
      <c r="I232" s="208">
        <f>ROUND(G232*(H232),2)</f>
        <v>0</v>
      </c>
      <c r="J232" s="207">
        <f>ROUND(G232*(N232),2)</f>
        <v>0</v>
      </c>
      <c r="K232" s="191">
        <f>ROUND(G232*(O232),2)</f>
        <v>0</v>
      </c>
      <c r="L232" s="195">
        <f>ROUND(G232*(H232),2)</f>
        <v>0</v>
      </c>
      <c r="M232" s="195"/>
      <c r="N232" s="195">
        <v>0</v>
      </c>
      <c r="O232" s="195"/>
      <c r="P232" s="195">
        <v>0</v>
      </c>
      <c r="Q232" s="195"/>
      <c r="R232" s="195">
        <v>0</v>
      </c>
      <c r="S232" s="195">
        <f>ROUND(G232*(P232),3)</f>
        <v>0</v>
      </c>
      <c r="T232" s="195"/>
      <c r="U232" s="195"/>
      <c r="V232" s="197">
        <f>ROUND(G232*(X232),3)</f>
        <v>0</v>
      </c>
      <c r="W232" s="198"/>
      <c r="X232" s="191">
        <v>0</v>
      </c>
      <c r="Y232" s="191"/>
      <c r="Z232" s="191">
        <v>0</v>
      </c>
    </row>
    <row r="233" spans="1:26" ht="12" customHeight="1">
      <c r="A233" s="191"/>
      <c r="B233" s="192"/>
      <c r="C233" s="193"/>
      <c r="D233" s="521" t="s">
        <v>90</v>
      </c>
      <c r="E233" s="521"/>
      <c r="F233" s="191"/>
      <c r="G233" s="195"/>
      <c r="H233" s="194"/>
      <c r="I233" s="194"/>
      <c r="J233" s="191"/>
      <c r="K233" s="191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7"/>
      <c r="W233" s="198"/>
      <c r="X233" s="191"/>
      <c r="Y233" s="191"/>
      <c r="Z233" s="191"/>
    </row>
    <row r="234" spans="1:26">
      <c r="A234" s="191"/>
      <c r="B234" s="192"/>
      <c r="C234" s="193"/>
      <c r="D234" s="522" t="s">
        <v>206</v>
      </c>
      <c r="E234" s="522"/>
      <c r="F234" s="191"/>
      <c r="G234" s="195">
        <v>4.2</v>
      </c>
      <c r="H234" s="194"/>
      <c r="I234" s="194"/>
      <c r="J234" s="191"/>
      <c r="K234" s="191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7"/>
      <c r="W234" s="198"/>
      <c r="X234" s="191"/>
      <c r="Y234" s="191"/>
      <c r="Z234" s="191"/>
    </row>
    <row r="235" spans="1:26" ht="24.95" customHeight="1">
      <c r="A235" s="204"/>
      <c r="B235" s="205">
        <v>37</v>
      </c>
      <c r="C235" s="206" t="s">
        <v>207</v>
      </c>
      <c r="D235" s="532" t="s">
        <v>208</v>
      </c>
      <c r="E235" s="532"/>
      <c r="F235" s="207" t="s">
        <v>169</v>
      </c>
      <c r="G235" s="209">
        <v>1.8</v>
      </c>
      <c r="H235" s="210"/>
      <c r="I235" s="208">
        <f>ROUND(G235*(H235),2)</f>
        <v>0</v>
      </c>
      <c r="J235" s="207">
        <f>ROUND(G235*(N235),2)</f>
        <v>0</v>
      </c>
      <c r="K235" s="191">
        <f>ROUND(G235*(O235),2)</f>
        <v>0</v>
      </c>
      <c r="L235" s="195">
        <f>ROUND(G235*(H235),2)</f>
        <v>0</v>
      </c>
      <c r="M235" s="195"/>
      <c r="N235" s="195">
        <v>0</v>
      </c>
      <c r="O235" s="195"/>
      <c r="P235" s="195">
        <v>0</v>
      </c>
      <c r="Q235" s="195"/>
      <c r="R235" s="195">
        <v>0</v>
      </c>
      <c r="S235" s="195">
        <f>ROUND(G235*(P235),3)</f>
        <v>0</v>
      </c>
      <c r="T235" s="195"/>
      <c r="U235" s="195"/>
      <c r="V235" s="197">
        <f>ROUND(G235*(X235),3)</f>
        <v>0</v>
      </c>
      <c r="W235" s="198"/>
      <c r="X235" s="191">
        <v>0</v>
      </c>
      <c r="Y235" s="191"/>
      <c r="Z235" s="191">
        <v>0</v>
      </c>
    </row>
    <row r="236" spans="1:26" ht="12" customHeight="1">
      <c r="A236" s="191"/>
      <c r="B236" s="192"/>
      <c r="C236" s="193"/>
      <c r="D236" s="521" t="s">
        <v>90</v>
      </c>
      <c r="E236" s="521"/>
      <c r="F236" s="191"/>
      <c r="G236" s="195"/>
      <c r="H236" s="194"/>
      <c r="I236" s="194"/>
      <c r="J236" s="191"/>
      <c r="K236" s="191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7"/>
      <c r="W236" s="198"/>
      <c r="X236" s="191"/>
      <c r="Y236" s="191"/>
      <c r="Z236" s="191"/>
    </row>
    <row r="237" spans="1:26">
      <c r="A237" s="191"/>
      <c r="B237" s="192"/>
      <c r="C237" s="193"/>
      <c r="D237" s="522" t="s">
        <v>209</v>
      </c>
      <c r="E237" s="522"/>
      <c r="F237" s="191"/>
      <c r="G237" s="195">
        <v>1.8</v>
      </c>
      <c r="H237" s="194"/>
      <c r="I237" s="194"/>
      <c r="J237" s="191"/>
      <c r="K237" s="191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7"/>
      <c r="W237" s="198"/>
      <c r="X237" s="191"/>
      <c r="Y237" s="191"/>
      <c r="Z237" s="191"/>
    </row>
    <row r="238" spans="1:26" ht="24.95" customHeight="1">
      <c r="A238" s="204"/>
      <c r="B238" s="205">
        <v>38</v>
      </c>
      <c r="C238" s="206" t="s">
        <v>210</v>
      </c>
      <c r="D238" s="532" t="s">
        <v>211</v>
      </c>
      <c r="E238" s="532"/>
      <c r="F238" s="207" t="s">
        <v>93</v>
      </c>
      <c r="G238" s="209">
        <v>14</v>
      </c>
      <c r="H238" s="210"/>
      <c r="I238" s="208">
        <f>ROUND(G238*(H238),2)</f>
        <v>0</v>
      </c>
      <c r="J238" s="207">
        <f>ROUND(G238*(N238),2)</f>
        <v>0</v>
      </c>
      <c r="K238" s="191">
        <f>ROUND(G238*(O238),2)</f>
        <v>0</v>
      </c>
      <c r="L238" s="195">
        <f>ROUND(G238*(H238),2)</f>
        <v>0</v>
      </c>
      <c r="M238" s="195"/>
      <c r="N238" s="195">
        <v>0</v>
      </c>
      <c r="O238" s="195"/>
      <c r="P238" s="195">
        <v>0</v>
      </c>
      <c r="Q238" s="195"/>
      <c r="R238" s="195">
        <v>0</v>
      </c>
      <c r="S238" s="195">
        <f>ROUND(G238*(P238),3)</f>
        <v>0</v>
      </c>
      <c r="T238" s="195"/>
      <c r="U238" s="195"/>
      <c r="V238" s="197">
        <f>ROUND(G238*(X238),3)</f>
        <v>0</v>
      </c>
      <c r="W238" s="198"/>
      <c r="X238" s="191">
        <v>0</v>
      </c>
      <c r="Y238" s="191"/>
      <c r="Z238" s="191">
        <v>0</v>
      </c>
    </row>
    <row r="239" spans="1:26" ht="12" customHeight="1">
      <c r="A239" s="191"/>
      <c r="B239" s="192"/>
      <c r="C239" s="193"/>
      <c r="D239" s="521" t="s">
        <v>90</v>
      </c>
      <c r="E239" s="521"/>
      <c r="F239" s="191"/>
      <c r="G239" s="195"/>
      <c r="H239" s="194"/>
      <c r="I239" s="194"/>
      <c r="J239" s="191"/>
      <c r="K239" s="191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7"/>
      <c r="W239" s="198"/>
      <c r="X239" s="191"/>
      <c r="Y239" s="191"/>
      <c r="Z239" s="191"/>
    </row>
    <row r="240" spans="1:26">
      <c r="A240" s="191"/>
      <c r="B240" s="192"/>
      <c r="C240" s="193"/>
      <c r="D240" s="522" t="s">
        <v>212</v>
      </c>
      <c r="E240" s="522"/>
      <c r="F240" s="191"/>
      <c r="G240" s="195">
        <v>14</v>
      </c>
      <c r="H240" s="194"/>
      <c r="I240" s="194"/>
      <c r="J240" s="191"/>
      <c r="K240" s="191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7"/>
      <c r="W240" s="198"/>
      <c r="X240" s="191"/>
      <c r="Y240" s="191"/>
      <c r="Z240" s="191"/>
    </row>
    <row r="241" spans="1:26" ht="24.95" customHeight="1">
      <c r="A241" s="204"/>
      <c r="B241" s="205">
        <v>39</v>
      </c>
      <c r="C241" s="206" t="s">
        <v>213</v>
      </c>
      <c r="D241" s="532" t="s">
        <v>214</v>
      </c>
      <c r="E241" s="532"/>
      <c r="F241" s="207" t="s">
        <v>93</v>
      </c>
      <c r="G241" s="209">
        <v>6</v>
      </c>
      <c r="H241" s="210"/>
      <c r="I241" s="208">
        <f>ROUND(G241*(H241),2)</f>
        <v>0</v>
      </c>
      <c r="J241" s="207">
        <f>ROUND(G241*(N241),2)</f>
        <v>0</v>
      </c>
      <c r="K241" s="191">
        <f>ROUND(G241*(O241),2)</f>
        <v>0</v>
      </c>
      <c r="L241" s="195">
        <f>ROUND(G241*(H241),2)</f>
        <v>0</v>
      </c>
      <c r="M241" s="195"/>
      <c r="N241" s="195">
        <v>0</v>
      </c>
      <c r="O241" s="195"/>
      <c r="P241" s="195">
        <v>0</v>
      </c>
      <c r="Q241" s="195"/>
      <c r="R241" s="195">
        <v>0</v>
      </c>
      <c r="S241" s="195">
        <f>ROUND(G241*(P241),3)</f>
        <v>0</v>
      </c>
      <c r="T241" s="195"/>
      <c r="U241" s="195"/>
      <c r="V241" s="197">
        <f>ROUND(G241*(X241),3)</f>
        <v>0</v>
      </c>
      <c r="W241" s="198"/>
      <c r="X241" s="191">
        <v>0</v>
      </c>
      <c r="Y241" s="191"/>
      <c r="Z241" s="191">
        <v>0</v>
      </c>
    </row>
    <row r="242" spans="1:26" ht="12" customHeight="1">
      <c r="A242" s="191"/>
      <c r="B242" s="192"/>
      <c r="C242" s="193"/>
      <c r="D242" s="521" t="s">
        <v>90</v>
      </c>
      <c r="E242" s="521"/>
      <c r="F242" s="191"/>
      <c r="G242" s="195"/>
      <c r="H242" s="194"/>
      <c r="I242" s="194"/>
      <c r="J242" s="191"/>
      <c r="K242" s="191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7"/>
      <c r="W242" s="198"/>
      <c r="X242" s="191"/>
      <c r="Y242" s="191"/>
      <c r="Z242" s="191"/>
    </row>
    <row r="243" spans="1:26">
      <c r="A243" s="191"/>
      <c r="B243" s="192"/>
      <c r="C243" s="193"/>
      <c r="D243" s="522">
        <v>6</v>
      </c>
      <c r="E243" s="522"/>
      <c r="F243" s="191"/>
      <c r="G243" s="195">
        <v>6</v>
      </c>
      <c r="H243" s="194"/>
      <c r="I243" s="194"/>
      <c r="J243" s="191"/>
      <c r="K243" s="191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7"/>
      <c r="W243" s="198"/>
      <c r="X243" s="191"/>
      <c r="Y243" s="191"/>
      <c r="Z243" s="191"/>
    </row>
    <row r="244" spans="1:26" ht="24.95" customHeight="1">
      <c r="A244" s="204"/>
      <c r="B244" s="205">
        <v>40</v>
      </c>
      <c r="C244" s="206" t="s">
        <v>215</v>
      </c>
      <c r="D244" s="532" t="s">
        <v>216</v>
      </c>
      <c r="E244" s="532"/>
      <c r="F244" s="207" t="s">
        <v>161</v>
      </c>
      <c r="G244" s="209">
        <v>1.0999999999999999</v>
      </c>
      <c r="H244" s="210"/>
      <c r="I244" s="208">
        <f>ROUND(G244*(H244),2)</f>
        <v>0</v>
      </c>
      <c r="J244" s="207">
        <f>ROUND(G244*(N244),2)</f>
        <v>0</v>
      </c>
      <c r="K244" s="191">
        <f>ROUND(G244*(O244),2)</f>
        <v>0</v>
      </c>
      <c r="L244" s="195">
        <f>ROUND(G244*(H244),2)</f>
        <v>0</v>
      </c>
      <c r="M244" s="195"/>
      <c r="N244" s="195">
        <v>0</v>
      </c>
      <c r="O244" s="195"/>
      <c r="P244" s="195">
        <v>0</v>
      </c>
      <c r="Q244" s="195"/>
      <c r="R244" s="195">
        <v>0</v>
      </c>
      <c r="S244" s="195">
        <f>ROUND(G244*(P244),3)</f>
        <v>0</v>
      </c>
      <c r="T244" s="195"/>
      <c r="U244" s="195"/>
      <c r="V244" s="197">
        <f>ROUND(G244*(X244),3)</f>
        <v>0</v>
      </c>
      <c r="W244" s="198"/>
      <c r="X244" s="191">
        <v>0</v>
      </c>
      <c r="Y244" s="191"/>
      <c r="Z244" s="191">
        <v>0</v>
      </c>
    </row>
    <row r="245" spans="1:26" ht="24.95" customHeight="1">
      <c r="A245" s="213"/>
      <c r="B245" s="214">
        <v>41</v>
      </c>
      <c r="C245" s="215" t="s">
        <v>217</v>
      </c>
      <c r="D245" s="534" t="s">
        <v>218</v>
      </c>
      <c r="E245" s="534"/>
      <c r="F245" s="216" t="s">
        <v>93</v>
      </c>
      <c r="G245" s="217">
        <v>5</v>
      </c>
      <c r="H245" s="218"/>
      <c r="I245" s="219">
        <f>ROUND(G245*(H245),2)</f>
        <v>0</v>
      </c>
      <c r="J245" s="216">
        <f>ROUND(G245*(N245),2)</f>
        <v>0</v>
      </c>
      <c r="K245" s="191">
        <f>ROUND(G245*(O245),2)</f>
        <v>0</v>
      </c>
      <c r="L245" s="195">
        <f>ROUND(G245*(H245),2)</f>
        <v>0</v>
      </c>
      <c r="M245" s="195">
        <f>ROUND(G245*(H245),2)</f>
        <v>0</v>
      </c>
      <c r="N245" s="195">
        <v>0</v>
      </c>
      <c r="O245" s="195"/>
      <c r="P245" s="195">
        <v>0</v>
      </c>
      <c r="Q245" s="195"/>
      <c r="R245" s="195">
        <v>0</v>
      </c>
      <c r="S245" s="195">
        <f>ROUND(G245*(P245),3)</f>
        <v>0</v>
      </c>
      <c r="T245" s="195"/>
      <c r="U245" s="195"/>
      <c r="V245" s="197">
        <f>ROUND(G245*(X245),3)</f>
        <v>0</v>
      </c>
      <c r="W245" s="198"/>
      <c r="X245" s="191">
        <v>0</v>
      </c>
      <c r="Y245" s="191"/>
      <c r="Z245" s="191">
        <v>0</v>
      </c>
    </row>
    <row r="246" spans="1:26" ht="12" customHeight="1">
      <c r="A246" s="191"/>
      <c r="B246" s="192"/>
      <c r="C246" s="193"/>
      <c r="D246" s="521" t="s">
        <v>90</v>
      </c>
      <c r="E246" s="521"/>
      <c r="F246" s="191"/>
      <c r="G246" s="195"/>
      <c r="H246" s="194"/>
      <c r="I246" s="194"/>
      <c r="J246" s="191"/>
      <c r="K246" s="191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7"/>
      <c r="W246" s="198"/>
      <c r="X246" s="191"/>
      <c r="Y246" s="191"/>
      <c r="Z246" s="191"/>
    </row>
    <row r="247" spans="1:26">
      <c r="A247" s="191"/>
      <c r="B247" s="192"/>
      <c r="C247" s="193"/>
      <c r="D247" s="522">
        <v>5</v>
      </c>
      <c r="E247" s="522"/>
      <c r="F247" s="191"/>
      <c r="G247" s="195">
        <v>5</v>
      </c>
      <c r="H247" s="194"/>
      <c r="I247" s="194"/>
      <c r="J247" s="191"/>
      <c r="K247" s="191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7"/>
      <c r="W247" s="198"/>
      <c r="X247" s="191"/>
      <c r="Y247" s="191"/>
      <c r="Z247" s="191"/>
    </row>
    <row r="248" spans="1:26" ht="24.95" customHeight="1">
      <c r="A248" s="213"/>
      <c r="B248" s="214">
        <v>42</v>
      </c>
      <c r="C248" s="215" t="s">
        <v>219</v>
      </c>
      <c r="D248" s="534" t="s">
        <v>220</v>
      </c>
      <c r="E248" s="534"/>
      <c r="F248" s="216" t="s">
        <v>93</v>
      </c>
      <c r="G248" s="217">
        <v>2</v>
      </c>
      <c r="H248" s="218"/>
      <c r="I248" s="219">
        <f>ROUND(G248*(H248),2)</f>
        <v>0</v>
      </c>
      <c r="J248" s="216">
        <f>ROUND(G248*(N248),2)</f>
        <v>0</v>
      </c>
      <c r="K248" s="191">
        <f>ROUND(G248*(O248),2)</f>
        <v>0</v>
      </c>
      <c r="L248" s="195">
        <f>ROUND(G248*(H248),2)</f>
        <v>0</v>
      </c>
      <c r="M248" s="195">
        <f>ROUND(G248*(H248),2)</f>
        <v>0</v>
      </c>
      <c r="N248" s="195">
        <v>0</v>
      </c>
      <c r="O248" s="195"/>
      <c r="P248" s="195">
        <v>0</v>
      </c>
      <c r="Q248" s="195"/>
      <c r="R248" s="195">
        <v>0</v>
      </c>
      <c r="S248" s="195">
        <f>ROUND(G248*(P248),3)</f>
        <v>0</v>
      </c>
      <c r="T248" s="195"/>
      <c r="U248" s="195"/>
      <c r="V248" s="197">
        <f>ROUND(G248*(X248),3)</f>
        <v>0</v>
      </c>
      <c r="W248" s="198"/>
      <c r="X248" s="191">
        <v>0</v>
      </c>
      <c r="Y248" s="191"/>
      <c r="Z248" s="191">
        <v>0</v>
      </c>
    </row>
    <row r="249" spans="1:26" ht="12" customHeight="1">
      <c r="A249" s="191"/>
      <c r="B249" s="192"/>
      <c r="C249" s="193"/>
      <c r="D249" s="521" t="s">
        <v>90</v>
      </c>
      <c r="E249" s="521"/>
      <c r="F249" s="191"/>
      <c r="G249" s="195"/>
      <c r="H249" s="194"/>
      <c r="I249" s="194"/>
      <c r="J249" s="191"/>
      <c r="K249" s="191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7"/>
      <c r="W249" s="198"/>
      <c r="X249" s="191"/>
      <c r="Y249" s="191"/>
      <c r="Z249" s="191"/>
    </row>
    <row r="250" spans="1:26">
      <c r="A250" s="191"/>
      <c r="B250" s="192"/>
      <c r="C250" s="193"/>
      <c r="D250" s="522">
        <v>2</v>
      </c>
      <c r="E250" s="522"/>
      <c r="F250" s="191"/>
      <c r="G250" s="195">
        <v>2</v>
      </c>
      <c r="H250" s="194"/>
      <c r="I250" s="194"/>
      <c r="J250" s="191"/>
      <c r="K250" s="191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7"/>
      <c r="W250" s="198"/>
      <c r="X250" s="191"/>
      <c r="Y250" s="191"/>
      <c r="Z250" s="191"/>
    </row>
    <row r="251" spans="1:26" ht="24.95" customHeight="1">
      <c r="A251" s="213"/>
      <c r="B251" s="214">
        <v>43</v>
      </c>
      <c r="C251" s="215" t="s">
        <v>221</v>
      </c>
      <c r="D251" s="534" t="s">
        <v>222</v>
      </c>
      <c r="E251" s="534"/>
      <c r="F251" s="216" t="s">
        <v>93</v>
      </c>
      <c r="G251" s="217">
        <v>14</v>
      </c>
      <c r="H251" s="218"/>
      <c r="I251" s="219">
        <f>ROUND(G251*(H251),2)</f>
        <v>0</v>
      </c>
      <c r="J251" s="216">
        <f>ROUND(G251*(N251),2)</f>
        <v>0</v>
      </c>
      <c r="K251" s="191">
        <f>ROUND(G251*(O251),2)</f>
        <v>0</v>
      </c>
      <c r="L251" s="195">
        <f>ROUND(G251*(H251),2)</f>
        <v>0</v>
      </c>
      <c r="M251" s="195">
        <f>ROUND(G251*(H251),2)</f>
        <v>0</v>
      </c>
      <c r="N251" s="195">
        <v>0</v>
      </c>
      <c r="O251" s="195"/>
      <c r="P251" s="195">
        <v>0</v>
      </c>
      <c r="Q251" s="195"/>
      <c r="R251" s="195">
        <v>0</v>
      </c>
      <c r="S251" s="195">
        <f>ROUND(G251*(P251),3)</f>
        <v>0</v>
      </c>
      <c r="T251" s="195"/>
      <c r="U251" s="195"/>
      <c r="V251" s="197">
        <f>ROUND(G251*(X251),3)</f>
        <v>0</v>
      </c>
      <c r="W251" s="198"/>
      <c r="X251" s="191">
        <v>0</v>
      </c>
      <c r="Y251" s="191"/>
      <c r="Z251" s="191">
        <v>0</v>
      </c>
    </row>
    <row r="252" spans="1:26" ht="12" customHeight="1">
      <c r="A252" s="191"/>
      <c r="B252" s="192"/>
      <c r="C252" s="193"/>
      <c r="D252" s="521" t="s">
        <v>90</v>
      </c>
      <c r="E252" s="521"/>
      <c r="F252" s="191"/>
      <c r="G252" s="195"/>
      <c r="H252" s="194"/>
      <c r="I252" s="194"/>
      <c r="J252" s="191"/>
      <c r="K252" s="191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7"/>
      <c r="W252" s="198"/>
      <c r="X252" s="191"/>
      <c r="Y252" s="191"/>
      <c r="Z252" s="191"/>
    </row>
    <row r="253" spans="1:26">
      <c r="A253" s="191"/>
      <c r="B253" s="192"/>
      <c r="C253" s="193"/>
      <c r="D253" s="522">
        <v>14</v>
      </c>
      <c r="E253" s="522"/>
      <c r="F253" s="191"/>
      <c r="G253" s="195">
        <v>14</v>
      </c>
      <c r="H253" s="194"/>
      <c r="I253" s="194"/>
      <c r="J253" s="191"/>
      <c r="K253" s="191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7"/>
      <c r="W253" s="198"/>
      <c r="X253" s="191"/>
      <c r="Y253" s="191"/>
      <c r="Z253" s="191"/>
    </row>
    <row r="254" spans="1:26" ht="24.95" customHeight="1">
      <c r="A254" s="213"/>
      <c r="B254" s="214">
        <v>44</v>
      </c>
      <c r="C254" s="215" t="s">
        <v>223</v>
      </c>
      <c r="D254" s="534" t="s">
        <v>224</v>
      </c>
      <c r="E254" s="534"/>
      <c r="F254" s="216" t="s">
        <v>93</v>
      </c>
      <c r="G254" s="217">
        <v>6</v>
      </c>
      <c r="H254" s="218"/>
      <c r="I254" s="219">
        <f>ROUND(G254*(H254),2)</f>
        <v>0</v>
      </c>
      <c r="J254" s="216">
        <f>ROUND(G254*(N254),2)</f>
        <v>0</v>
      </c>
      <c r="K254" s="191">
        <f>ROUND(G254*(O254),2)</f>
        <v>0</v>
      </c>
      <c r="L254" s="195">
        <f>ROUND(G254*(H254),2)</f>
        <v>0</v>
      </c>
      <c r="M254" s="195">
        <f>ROUND(G254*(H254),2)</f>
        <v>0</v>
      </c>
      <c r="N254" s="195">
        <v>0</v>
      </c>
      <c r="O254" s="195"/>
      <c r="P254" s="195">
        <v>0</v>
      </c>
      <c r="Q254" s="195"/>
      <c r="R254" s="195">
        <v>0</v>
      </c>
      <c r="S254" s="195">
        <f>ROUND(G254*(P254),3)</f>
        <v>0</v>
      </c>
      <c r="T254" s="195"/>
      <c r="U254" s="195"/>
      <c r="V254" s="197">
        <f>ROUND(G254*(X254),3)</f>
        <v>0</v>
      </c>
      <c r="W254" s="198"/>
      <c r="X254" s="191">
        <v>0</v>
      </c>
      <c r="Y254" s="191"/>
      <c r="Z254" s="191">
        <v>0</v>
      </c>
    </row>
    <row r="255" spans="1:26" ht="12" customHeight="1">
      <c r="A255" s="191"/>
      <c r="B255" s="192"/>
      <c r="C255" s="193"/>
      <c r="D255" s="521" t="s">
        <v>90</v>
      </c>
      <c r="E255" s="521"/>
      <c r="F255" s="191"/>
      <c r="G255" s="195"/>
      <c r="H255" s="194"/>
      <c r="I255" s="194"/>
      <c r="J255" s="191"/>
      <c r="K255" s="191"/>
      <c r="L255" s="195"/>
      <c r="M255" s="195"/>
      <c r="N255" s="195"/>
      <c r="O255" s="195"/>
      <c r="P255" s="195"/>
      <c r="Q255" s="195"/>
      <c r="R255" s="195"/>
      <c r="S255" s="195"/>
      <c r="T255" s="195"/>
      <c r="U255" s="195"/>
      <c r="V255" s="197"/>
      <c r="W255" s="198"/>
      <c r="X255" s="191"/>
      <c r="Y255" s="191"/>
      <c r="Z255" s="191"/>
    </row>
    <row r="256" spans="1:26">
      <c r="A256" s="191"/>
      <c r="B256" s="192"/>
      <c r="C256" s="193"/>
      <c r="D256" s="522">
        <v>6</v>
      </c>
      <c r="E256" s="522"/>
      <c r="F256" s="191"/>
      <c r="G256" s="195">
        <v>6</v>
      </c>
      <c r="H256" s="194"/>
      <c r="I256" s="194"/>
      <c r="J256" s="191"/>
      <c r="K256" s="191"/>
      <c r="L256" s="195"/>
      <c r="M256" s="195"/>
      <c r="N256" s="195"/>
      <c r="O256" s="195"/>
      <c r="P256" s="195"/>
      <c r="Q256" s="195"/>
      <c r="R256" s="195"/>
      <c r="S256" s="195"/>
      <c r="T256" s="195"/>
      <c r="U256" s="195"/>
      <c r="V256" s="197"/>
      <c r="W256" s="198"/>
      <c r="X256" s="191"/>
      <c r="Y256" s="191"/>
      <c r="Z256" s="191"/>
    </row>
    <row r="257" spans="1:26">
      <c r="A257" s="191"/>
      <c r="B257" s="192"/>
      <c r="C257" s="199" t="s">
        <v>202</v>
      </c>
      <c r="D257" s="528" t="s">
        <v>203</v>
      </c>
      <c r="E257" s="528"/>
      <c r="F257" s="191"/>
      <c r="G257" s="195"/>
      <c r="H257" s="194"/>
      <c r="I257" s="200">
        <f>ROUND((SUM(I231:I256))/1,2)</f>
        <v>0</v>
      </c>
      <c r="J257" s="212"/>
      <c r="K257" s="212"/>
      <c r="L257" s="202">
        <f>ROUND((SUM(L231:L256))/1,2)</f>
        <v>0</v>
      </c>
      <c r="M257" s="202">
        <f>ROUND((SUM(M231:M256))/1,2)</f>
        <v>0</v>
      </c>
      <c r="N257" s="202"/>
      <c r="O257" s="202"/>
      <c r="P257" s="202"/>
      <c r="Q257" s="202"/>
      <c r="R257" s="202"/>
      <c r="S257" s="202">
        <f>ROUND((SUM(S231:S256))/1,2)</f>
        <v>0</v>
      </c>
      <c r="T257" s="202"/>
      <c r="U257" s="202"/>
      <c r="V257" s="203">
        <f>ROUND((SUM(V231:V256))/1,2)</f>
        <v>0</v>
      </c>
      <c r="W257" s="198"/>
      <c r="X257" s="191"/>
      <c r="Y257" s="191"/>
      <c r="Z257" s="191"/>
    </row>
    <row r="258" spans="1:26">
      <c r="A258" s="191"/>
      <c r="B258" s="192"/>
      <c r="C258" s="193"/>
      <c r="D258" s="522"/>
      <c r="E258" s="522"/>
      <c r="F258" s="191"/>
      <c r="G258" s="195"/>
      <c r="H258" s="194"/>
      <c r="I258" s="194"/>
      <c r="J258" s="191"/>
      <c r="K258" s="191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7"/>
      <c r="W258" s="198"/>
      <c r="X258" s="191"/>
      <c r="Y258" s="191"/>
      <c r="Z258" s="191"/>
    </row>
    <row r="259" spans="1:26">
      <c r="A259" s="191"/>
      <c r="B259" s="192"/>
      <c r="C259" s="199" t="s">
        <v>225</v>
      </c>
      <c r="D259" s="528" t="s">
        <v>226</v>
      </c>
      <c r="E259" s="528"/>
      <c r="F259" s="191"/>
      <c r="G259" s="195"/>
      <c r="H259" s="194"/>
      <c r="I259" s="194"/>
      <c r="J259" s="191"/>
      <c r="K259" s="191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7"/>
      <c r="W259" s="198"/>
      <c r="X259" s="191"/>
      <c r="Y259" s="191"/>
      <c r="Z259" s="191"/>
    </row>
    <row r="260" spans="1:26" ht="24.95" customHeight="1">
      <c r="A260" s="204"/>
      <c r="B260" s="205">
        <v>45</v>
      </c>
      <c r="C260" s="206" t="s">
        <v>227</v>
      </c>
      <c r="D260" s="532" t="s">
        <v>228</v>
      </c>
      <c r="E260" s="532"/>
      <c r="F260" s="207" t="s">
        <v>169</v>
      </c>
      <c r="G260" s="209">
        <v>103.4</v>
      </c>
      <c r="H260" s="210"/>
      <c r="I260" s="208">
        <f>ROUND(G260*(H260),2)</f>
        <v>0</v>
      </c>
      <c r="J260" s="207">
        <f>ROUND(G260*(N260),2)</f>
        <v>0</v>
      </c>
      <c r="K260" s="191">
        <f>ROUND(G260*(O260),2)</f>
        <v>0</v>
      </c>
      <c r="L260" s="195">
        <f>ROUND(G260*(H260),2)</f>
        <v>0</v>
      </c>
      <c r="M260" s="195"/>
      <c r="N260" s="195">
        <v>0</v>
      </c>
      <c r="O260" s="195"/>
      <c r="P260" s="195">
        <v>2.1000000000000001E-4</v>
      </c>
      <c r="Q260" s="195"/>
      <c r="R260" s="195">
        <v>2.1000000000000001E-4</v>
      </c>
      <c r="S260" s="195">
        <f>ROUND(G260*(P260),3)</f>
        <v>2.1999999999999999E-2</v>
      </c>
      <c r="T260" s="195"/>
      <c r="U260" s="195"/>
      <c r="V260" s="197">
        <f>ROUND(G260*(X260),3)</f>
        <v>0</v>
      </c>
      <c r="W260" s="198"/>
      <c r="X260" s="191">
        <v>0</v>
      </c>
      <c r="Y260" s="191"/>
      <c r="Z260" s="191">
        <v>0</v>
      </c>
    </row>
    <row r="261" spans="1:26" ht="12" customHeight="1">
      <c r="A261" s="191"/>
      <c r="B261" s="192"/>
      <c r="C261" s="193"/>
      <c r="D261" s="521" t="s">
        <v>229</v>
      </c>
      <c r="E261" s="521"/>
      <c r="F261" s="191"/>
      <c r="G261" s="195"/>
      <c r="H261" s="194"/>
      <c r="I261" s="194"/>
      <c r="J261" s="191"/>
      <c r="K261" s="191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7"/>
      <c r="W261" s="198"/>
      <c r="X261" s="191"/>
      <c r="Y261" s="191"/>
      <c r="Z261" s="191"/>
    </row>
    <row r="262" spans="1:26">
      <c r="A262" s="191"/>
      <c r="B262" s="192"/>
      <c r="C262" s="193"/>
      <c r="D262" s="522" t="s">
        <v>230</v>
      </c>
      <c r="E262" s="522"/>
      <c r="F262" s="191"/>
      <c r="G262" s="195">
        <v>71.400000000000006</v>
      </c>
      <c r="H262" s="194"/>
      <c r="I262" s="194"/>
      <c r="J262" s="191"/>
      <c r="K262" s="191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7"/>
      <c r="W262" s="198"/>
      <c r="X262" s="191"/>
      <c r="Y262" s="191"/>
      <c r="Z262" s="191"/>
    </row>
    <row r="263" spans="1:26" ht="12" customHeight="1">
      <c r="A263" s="191"/>
      <c r="B263" s="192"/>
      <c r="C263" s="193"/>
      <c r="D263" s="521" t="s">
        <v>90</v>
      </c>
      <c r="E263" s="521"/>
      <c r="F263" s="191"/>
      <c r="G263" s="195"/>
      <c r="H263" s="194"/>
      <c r="I263" s="194"/>
      <c r="J263" s="191"/>
      <c r="K263" s="191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7"/>
      <c r="W263" s="198"/>
      <c r="X263" s="191"/>
      <c r="Y263" s="191"/>
      <c r="Z263" s="191"/>
    </row>
    <row r="264" spans="1:26">
      <c r="A264" s="191"/>
      <c r="B264" s="192"/>
      <c r="C264" s="193"/>
      <c r="D264" s="522" t="s">
        <v>231</v>
      </c>
      <c r="E264" s="522"/>
      <c r="F264" s="191"/>
      <c r="G264" s="195">
        <v>32</v>
      </c>
      <c r="H264" s="194"/>
      <c r="I264" s="194"/>
      <c r="J264" s="191"/>
      <c r="K264" s="191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7"/>
      <c r="W264" s="198"/>
      <c r="X264" s="191"/>
      <c r="Y264" s="191"/>
      <c r="Z264" s="191"/>
    </row>
    <row r="265" spans="1:26" ht="24.95" customHeight="1">
      <c r="A265" s="204"/>
      <c r="B265" s="205">
        <v>46</v>
      </c>
      <c r="C265" s="206" t="s">
        <v>232</v>
      </c>
      <c r="D265" s="532" t="s">
        <v>233</v>
      </c>
      <c r="E265" s="532"/>
      <c r="F265" s="207" t="s">
        <v>161</v>
      </c>
      <c r="G265" s="209">
        <v>4.5999999999999996</v>
      </c>
      <c r="H265" s="210"/>
      <c r="I265" s="208">
        <f>ROUND(G265*(H265),2)</f>
        <v>0</v>
      </c>
      <c r="J265" s="207">
        <f>ROUND(G265*(N265),2)</f>
        <v>0</v>
      </c>
      <c r="K265" s="191">
        <f>ROUND(G265*(O265),2)</f>
        <v>0</v>
      </c>
      <c r="L265" s="195">
        <f>ROUND(G265*(H265),2)</f>
        <v>0</v>
      </c>
      <c r="M265" s="195"/>
      <c r="N265" s="195">
        <v>0</v>
      </c>
      <c r="O265" s="195"/>
      <c r="P265" s="195">
        <v>0</v>
      </c>
      <c r="Q265" s="195"/>
      <c r="R265" s="195">
        <v>0</v>
      </c>
      <c r="S265" s="195">
        <f>ROUND(G265*(P265),3)</f>
        <v>0</v>
      </c>
      <c r="T265" s="195"/>
      <c r="U265" s="195"/>
      <c r="V265" s="197">
        <f>ROUND(G265*(X265),3)</f>
        <v>0</v>
      </c>
      <c r="W265" s="198"/>
      <c r="X265" s="191">
        <v>0</v>
      </c>
      <c r="Y265" s="191"/>
      <c r="Z265" s="191">
        <v>0</v>
      </c>
    </row>
    <row r="266" spans="1:26" ht="24.95" customHeight="1">
      <c r="A266" s="213"/>
      <c r="B266" s="214">
        <v>47</v>
      </c>
      <c r="C266" s="215" t="s">
        <v>234</v>
      </c>
      <c r="D266" s="534" t="s">
        <v>235</v>
      </c>
      <c r="E266" s="534"/>
      <c r="F266" s="216" t="s">
        <v>236</v>
      </c>
      <c r="G266" s="217">
        <v>5.6870000000000003</v>
      </c>
      <c r="H266" s="218"/>
      <c r="I266" s="219">
        <f>ROUND(G266*(H266),2)</f>
        <v>0</v>
      </c>
      <c r="J266" s="216">
        <f>ROUND(G266*(N266),2)</f>
        <v>0</v>
      </c>
      <c r="K266" s="191">
        <f>ROUND(G266*(O266),2)</f>
        <v>0</v>
      </c>
      <c r="L266" s="195">
        <f>ROUND(G266*(H266),2)</f>
        <v>0</v>
      </c>
      <c r="M266" s="195">
        <f>ROUND(G266*(H266),2)</f>
        <v>0</v>
      </c>
      <c r="N266" s="195">
        <v>0</v>
      </c>
      <c r="O266" s="195"/>
      <c r="P266" s="195">
        <v>0.55000000000000004</v>
      </c>
      <c r="Q266" s="195"/>
      <c r="R266" s="195">
        <v>0.55000000000000004</v>
      </c>
      <c r="S266" s="195">
        <f>ROUND(G266*(P266),3)</f>
        <v>3.1280000000000001</v>
      </c>
      <c r="T266" s="195"/>
      <c r="U266" s="195"/>
      <c r="V266" s="197">
        <f>ROUND(G266*(X266),3)</f>
        <v>0</v>
      </c>
      <c r="W266" s="198"/>
      <c r="X266" s="191">
        <v>0</v>
      </c>
      <c r="Y266" s="191"/>
      <c r="Z266" s="191">
        <v>0</v>
      </c>
    </row>
    <row r="267" spans="1:26" ht="12" customHeight="1">
      <c r="A267" s="191"/>
      <c r="B267" s="192"/>
      <c r="C267" s="193"/>
      <c r="D267" s="521" t="s">
        <v>237</v>
      </c>
      <c r="E267" s="521"/>
      <c r="F267" s="191"/>
      <c r="G267" s="195"/>
      <c r="H267" s="194"/>
      <c r="I267" s="194"/>
      <c r="J267" s="191"/>
      <c r="K267" s="191"/>
      <c r="L267" s="195"/>
      <c r="M267" s="195"/>
      <c r="N267" s="195"/>
      <c r="O267" s="195"/>
      <c r="P267" s="195"/>
      <c r="Q267" s="195"/>
      <c r="R267" s="195"/>
      <c r="S267" s="195"/>
      <c r="T267" s="195"/>
      <c r="U267" s="195"/>
      <c r="V267" s="197"/>
      <c r="W267" s="198"/>
      <c r="X267" s="191"/>
      <c r="Y267" s="191"/>
      <c r="Z267" s="191"/>
    </row>
    <row r="268" spans="1:26">
      <c r="A268" s="191"/>
      <c r="B268" s="192"/>
      <c r="C268" s="193"/>
      <c r="D268" s="522" t="s">
        <v>238</v>
      </c>
      <c r="E268" s="522"/>
      <c r="F268" s="191"/>
      <c r="G268" s="195">
        <v>5.6870000000000003</v>
      </c>
      <c r="H268" s="194"/>
      <c r="I268" s="194"/>
      <c r="J268" s="191"/>
      <c r="K268" s="191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7"/>
      <c r="W268" s="198"/>
      <c r="X268" s="191"/>
      <c r="Y268" s="191"/>
      <c r="Z268" s="191"/>
    </row>
    <row r="269" spans="1:26">
      <c r="A269" s="191"/>
      <c r="B269" s="192"/>
      <c r="C269" s="199" t="s">
        <v>225</v>
      </c>
      <c r="D269" s="528" t="s">
        <v>226</v>
      </c>
      <c r="E269" s="528"/>
      <c r="F269" s="191"/>
      <c r="G269" s="195"/>
      <c r="H269" s="194"/>
      <c r="I269" s="200">
        <f>ROUND((SUM(I259:I268))/1,2)</f>
        <v>0</v>
      </c>
      <c r="J269" s="212"/>
      <c r="K269" s="212"/>
      <c r="L269" s="202">
        <f>ROUND((SUM(L259:L268))/1,2)</f>
        <v>0</v>
      </c>
      <c r="M269" s="202">
        <f>ROUND((SUM(M259:M268))/1,2)</f>
        <v>0</v>
      </c>
      <c r="N269" s="202"/>
      <c r="O269" s="202"/>
      <c r="P269" s="202"/>
      <c r="Q269" s="202"/>
      <c r="R269" s="202"/>
      <c r="S269" s="202">
        <f>ROUND((SUM(S259:S268))/1,2)</f>
        <v>3.15</v>
      </c>
      <c r="T269" s="202"/>
      <c r="U269" s="202"/>
      <c r="V269" s="203">
        <f>ROUND((SUM(V259:V268))/1,2)</f>
        <v>0</v>
      </c>
      <c r="W269" s="198"/>
      <c r="X269" s="191"/>
      <c r="Y269" s="191"/>
      <c r="Z269" s="191"/>
    </row>
    <row r="270" spans="1:26">
      <c r="A270" s="191"/>
      <c r="B270" s="192"/>
      <c r="C270" s="193"/>
      <c r="D270" s="522"/>
      <c r="E270" s="522"/>
      <c r="F270" s="191"/>
      <c r="G270" s="195"/>
      <c r="H270" s="194"/>
      <c r="I270" s="194"/>
      <c r="J270" s="191"/>
      <c r="K270" s="191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7"/>
      <c r="W270" s="198"/>
      <c r="X270" s="191"/>
      <c r="Y270" s="191"/>
      <c r="Z270" s="191"/>
    </row>
    <row r="271" spans="1:26">
      <c r="A271" s="191"/>
      <c r="B271" s="192"/>
      <c r="C271" s="199" t="s">
        <v>239</v>
      </c>
      <c r="D271" s="528" t="s">
        <v>240</v>
      </c>
      <c r="E271" s="528"/>
      <c r="F271" s="191"/>
      <c r="G271" s="195"/>
      <c r="H271" s="194"/>
      <c r="I271" s="194"/>
      <c r="J271" s="191"/>
      <c r="K271" s="191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7"/>
      <c r="W271" s="198"/>
      <c r="X271" s="191"/>
      <c r="Y271" s="191"/>
      <c r="Z271" s="191"/>
    </row>
    <row r="272" spans="1:26" ht="24.95" customHeight="1">
      <c r="A272" s="204"/>
      <c r="B272" s="205">
        <v>48</v>
      </c>
      <c r="C272" s="206" t="s">
        <v>241</v>
      </c>
      <c r="D272" s="532" t="s">
        <v>242</v>
      </c>
      <c r="E272" s="532"/>
      <c r="F272" s="207" t="s">
        <v>169</v>
      </c>
      <c r="G272" s="209">
        <v>254.27600000000001</v>
      </c>
      <c r="H272" s="210"/>
      <c r="I272" s="208">
        <f>ROUND(G272*(H272),2)</f>
        <v>0</v>
      </c>
      <c r="J272" s="207">
        <f>ROUND(G272*(N272),2)</f>
        <v>0</v>
      </c>
      <c r="K272" s="191">
        <f>ROUND(G272*(O272),2)</f>
        <v>0</v>
      </c>
      <c r="L272" s="195">
        <f>ROUND(G272*(H272),2)</f>
        <v>0</v>
      </c>
      <c r="M272" s="195"/>
      <c r="N272" s="195">
        <v>0</v>
      </c>
      <c r="O272" s="195"/>
      <c r="P272" s="195">
        <v>2.2200000000000002E-3</v>
      </c>
      <c r="Q272" s="195"/>
      <c r="R272" s="195">
        <v>2.2200000000000002E-3</v>
      </c>
      <c r="S272" s="195">
        <f>ROUND(G272*(P272),3)</f>
        <v>0.56399999999999995</v>
      </c>
      <c r="T272" s="195"/>
      <c r="U272" s="195"/>
      <c r="V272" s="197">
        <f>ROUND(G272*(X272),3)</f>
        <v>0</v>
      </c>
      <c r="W272" s="198"/>
      <c r="X272" s="191">
        <v>0</v>
      </c>
      <c r="Y272" s="191"/>
      <c r="Z272" s="191">
        <v>0</v>
      </c>
    </row>
    <row r="273" spans="1:26" ht="12" customHeight="1">
      <c r="A273" s="191"/>
      <c r="B273" s="192"/>
      <c r="C273" s="193"/>
      <c r="D273" s="521" t="s">
        <v>243</v>
      </c>
      <c r="E273" s="521"/>
      <c r="F273" s="191"/>
      <c r="G273" s="195"/>
      <c r="H273" s="194"/>
      <c r="I273" s="194"/>
      <c r="J273" s="191"/>
      <c r="K273" s="191"/>
      <c r="L273" s="195"/>
      <c r="M273" s="195"/>
      <c r="N273" s="195"/>
      <c r="O273" s="195"/>
      <c r="P273" s="195"/>
      <c r="Q273" s="195"/>
      <c r="R273" s="195"/>
      <c r="S273" s="195"/>
      <c r="T273" s="195"/>
      <c r="U273" s="195"/>
      <c r="V273" s="197"/>
      <c r="W273" s="198"/>
      <c r="X273" s="191"/>
      <c r="Y273" s="191"/>
      <c r="Z273" s="191"/>
    </row>
    <row r="274" spans="1:26">
      <c r="A274" s="191"/>
      <c r="B274" s="192"/>
      <c r="C274" s="193"/>
      <c r="D274" s="522" t="s">
        <v>244</v>
      </c>
      <c r="E274" s="522"/>
      <c r="F274" s="191"/>
      <c r="G274" s="195">
        <v>109.845</v>
      </c>
      <c r="H274" s="194"/>
      <c r="I274" s="194"/>
      <c r="J274" s="191"/>
      <c r="K274" s="191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7"/>
      <c r="W274" s="198"/>
      <c r="X274" s="191"/>
      <c r="Y274" s="191"/>
      <c r="Z274" s="191"/>
    </row>
    <row r="275" spans="1:26" ht="12" customHeight="1">
      <c r="A275" s="191"/>
      <c r="B275" s="192"/>
      <c r="C275" s="193"/>
      <c r="D275" s="521" t="s">
        <v>245</v>
      </c>
      <c r="E275" s="521"/>
      <c r="F275" s="191"/>
      <c r="G275" s="195"/>
      <c r="H275" s="194"/>
      <c r="I275" s="194"/>
      <c r="J275" s="191"/>
      <c r="K275" s="191"/>
      <c r="L275" s="195"/>
      <c r="M275" s="195"/>
      <c r="N275" s="195"/>
      <c r="O275" s="195"/>
      <c r="P275" s="195"/>
      <c r="Q275" s="195"/>
      <c r="R275" s="195"/>
      <c r="S275" s="195"/>
      <c r="T275" s="195"/>
      <c r="U275" s="195"/>
      <c r="V275" s="197"/>
      <c r="W275" s="198"/>
      <c r="X275" s="191"/>
      <c r="Y275" s="191"/>
      <c r="Z275" s="191"/>
    </row>
    <row r="276" spans="1:26">
      <c r="A276" s="191"/>
      <c r="B276" s="192"/>
      <c r="C276" s="193"/>
      <c r="D276" s="522">
        <v>109.40600000000001</v>
      </c>
      <c r="E276" s="522"/>
      <c r="F276" s="191"/>
      <c r="G276" s="195">
        <v>109.40600000000001</v>
      </c>
      <c r="H276" s="194"/>
      <c r="I276" s="194"/>
      <c r="J276" s="191"/>
      <c r="K276" s="191"/>
      <c r="L276" s="195"/>
      <c r="M276" s="195"/>
      <c r="N276" s="195"/>
      <c r="O276" s="195"/>
      <c r="P276" s="195"/>
      <c r="Q276" s="195"/>
      <c r="R276" s="195"/>
      <c r="S276" s="195"/>
      <c r="T276" s="195"/>
      <c r="U276" s="195"/>
      <c r="V276" s="197"/>
      <c r="W276" s="198"/>
      <c r="X276" s="191"/>
      <c r="Y276" s="191"/>
      <c r="Z276" s="191"/>
    </row>
    <row r="277" spans="1:26" ht="12" customHeight="1">
      <c r="A277" s="191"/>
      <c r="B277" s="192"/>
      <c r="C277" s="193"/>
      <c r="D277" s="521" t="s">
        <v>246</v>
      </c>
      <c r="E277" s="521"/>
      <c r="F277" s="191"/>
      <c r="G277" s="195"/>
      <c r="H277" s="194"/>
      <c r="I277" s="194"/>
      <c r="J277" s="191"/>
      <c r="K277" s="191"/>
      <c r="L277" s="195"/>
      <c r="M277" s="195"/>
      <c r="N277" s="195"/>
      <c r="O277" s="195"/>
      <c r="P277" s="195"/>
      <c r="Q277" s="195"/>
      <c r="R277" s="195"/>
      <c r="S277" s="195"/>
      <c r="T277" s="195"/>
      <c r="U277" s="195"/>
      <c r="V277" s="197"/>
      <c r="W277" s="198"/>
      <c r="X277" s="191"/>
      <c r="Y277" s="191"/>
      <c r="Z277" s="191"/>
    </row>
    <row r="278" spans="1:26">
      <c r="A278" s="191"/>
      <c r="B278" s="192"/>
      <c r="C278" s="193"/>
      <c r="D278" s="522">
        <v>21.4</v>
      </c>
      <c r="E278" s="522"/>
      <c r="F278" s="191"/>
      <c r="G278" s="195">
        <v>21.4</v>
      </c>
      <c r="H278" s="194"/>
      <c r="I278" s="194"/>
      <c r="J278" s="191"/>
      <c r="K278" s="191"/>
      <c r="L278" s="195"/>
      <c r="M278" s="195"/>
      <c r="N278" s="195"/>
      <c r="O278" s="195"/>
      <c r="P278" s="195"/>
      <c r="Q278" s="195"/>
      <c r="R278" s="195"/>
      <c r="S278" s="195"/>
      <c r="T278" s="195"/>
      <c r="U278" s="195"/>
      <c r="V278" s="197"/>
      <c r="W278" s="198"/>
      <c r="X278" s="191"/>
      <c r="Y278" s="191"/>
      <c r="Z278" s="191"/>
    </row>
    <row r="279" spans="1:26" ht="12" customHeight="1">
      <c r="A279" s="191"/>
      <c r="B279" s="192"/>
      <c r="C279" s="193"/>
      <c r="D279" s="521" t="s">
        <v>247</v>
      </c>
      <c r="E279" s="521"/>
      <c r="F279" s="191"/>
      <c r="G279" s="195"/>
      <c r="H279" s="194"/>
      <c r="I279" s="194"/>
      <c r="J279" s="191"/>
      <c r="K279" s="191"/>
      <c r="L279" s="195"/>
      <c r="M279" s="195"/>
      <c r="N279" s="195"/>
      <c r="O279" s="195"/>
      <c r="P279" s="195"/>
      <c r="Q279" s="195"/>
      <c r="R279" s="195"/>
      <c r="S279" s="195"/>
      <c r="T279" s="195"/>
      <c r="U279" s="195"/>
      <c r="V279" s="197"/>
      <c r="W279" s="198"/>
      <c r="X279" s="191"/>
      <c r="Y279" s="191"/>
      <c r="Z279" s="191"/>
    </row>
    <row r="280" spans="1:26">
      <c r="A280" s="191"/>
      <c r="B280" s="192"/>
      <c r="C280" s="193"/>
      <c r="D280" s="522">
        <v>13.625</v>
      </c>
      <c r="E280" s="522"/>
      <c r="F280" s="191"/>
      <c r="G280" s="195">
        <v>13.625</v>
      </c>
      <c r="H280" s="194"/>
      <c r="I280" s="194"/>
      <c r="J280" s="191"/>
      <c r="K280" s="191"/>
      <c r="L280" s="195"/>
      <c r="M280" s="195"/>
      <c r="N280" s="195"/>
      <c r="O280" s="195"/>
      <c r="P280" s="195"/>
      <c r="Q280" s="195"/>
      <c r="R280" s="195"/>
      <c r="S280" s="195"/>
      <c r="T280" s="195"/>
      <c r="U280" s="195"/>
      <c r="V280" s="197"/>
      <c r="W280" s="198"/>
      <c r="X280" s="191"/>
      <c r="Y280" s="191"/>
      <c r="Z280" s="191"/>
    </row>
    <row r="281" spans="1:26" ht="24.95" customHeight="1">
      <c r="A281" s="204"/>
      <c r="B281" s="205">
        <v>49</v>
      </c>
      <c r="C281" s="206" t="s">
        <v>248</v>
      </c>
      <c r="D281" s="532" t="s">
        <v>249</v>
      </c>
      <c r="E281" s="532"/>
      <c r="F281" s="207" t="s">
        <v>161</v>
      </c>
      <c r="G281" s="209">
        <v>1.9</v>
      </c>
      <c r="H281" s="210"/>
      <c r="I281" s="208">
        <f>ROUND(G281*(H281),2)</f>
        <v>0</v>
      </c>
      <c r="J281" s="207">
        <f>ROUND(G281*(N281),2)</f>
        <v>0</v>
      </c>
      <c r="K281" s="191">
        <f>ROUND(G281*(O281),2)</f>
        <v>0</v>
      </c>
      <c r="L281" s="195">
        <f>ROUND(G281*(H281),2)</f>
        <v>0</v>
      </c>
      <c r="M281" s="195"/>
      <c r="N281" s="195">
        <v>0</v>
      </c>
      <c r="O281" s="195"/>
      <c r="P281" s="195">
        <v>0</v>
      </c>
      <c r="Q281" s="195"/>
      <c r="R281" s="195">
        <v>0</v>
      </c>
      <c r="S281" s="195">
        <f>ROUND(G281*(P281),3)</f>
        <v>0</v>
      </c>
      <c r="T281" s="195"/>
      <c r="U281" s="195"/>
      <c r="V281" s="197">
        <f>ROUND(G281*(X281),3)</f>
        <v>0</v>
      </c>
      <c r="W281" s="198"/>
      <c r="X281" s="191">
        <v>0</v>
      </c>
      <c r="Y281" s="191"/>
      <c r="Z281" s="191">
        <v>0</v>
      </c>
    </row>
    <row r="282" spans="1:26">
      <c r="A282" s="191"/>
      <c r="B282" s="192"/>
      <c r="C282" s="199" t="s">
        <v>239</v>
      </c>
      <c r="D282" s="528" t="s">
        <v>240</v>
      </c>
      <c r="E282" s="528"/>
      <c r="F282" s="191"/>
      <c r="G282" s="195"/>
      <c r="H282" s="194"/>
      <c r="I282" s="200">
        <f>ROUND((SUM(I271:I281))/1,2)</f>
        <v>0</v>
      </c>
      <c r="J282" s="212"/>
      <c r="K282" s="212"/>
      <c r="L282" s="202">
        <f>ROUND((SUM(L271:L281))/1,2)</f>
        <v>0</v>
      </c>
      <c r="M282" s="202">
        <f>ROUND((SUM(M271:M281))/1,2)</f>
        <v>0</v>
      </c>
      <c r="N282" s="202"/>
      <c r="O282" s="202"/>
      <c r="P282" s="202"/>
      <c r="Q282" s="202"/>
      <c r="R282" s="202"/>
      <c r="S282" s="202">
        <f>ROUND((SUM(S271:S281))/1,2)</f>
        <v>0.56000000000000005</v>
      </c>
      <c r="T282" s="202"/>
      <c r="U282" s="202"/>
      <c r="V282" s="203">
        <f>ROUND((SUM(V271:V281))/1,2)</f>
        <v>0</v>
      </c>
      <c r="W282" s="198"/>
      <c r="X282" s="191"/>
      <c r="Y282" s="191"/>
      <c r="Z282" s="191"/>
    </row>
    <row r="283" spans="1:26">
      <c r="A283" s="191"/>
      <c r="B283" s="192"/>
      <c r="C283" s="193"/>
      <c r="D283" s="522"/>
      <c r="E283" s="522"/>
      <c r="F283" s="191"/>
      <c r="G283" s="195"/>
      <c r="H283" s="194"/>
      <c r="I283" s="194"/>
      <c r="J283" s="191"/>
      <c r="K283" s="191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7"/>
      <c r="W283" s="198"/>
      <c r="X283" s="191"/>
      <c r="Y283" s="191"/>
      <c r="Z283" s="191"/>
    </row>
    <row r="284" spans="1:26">
      <c r="A284" s="191"/>
      <c r="B284" s="192"/>
      <c r="C284" s="199" t="s">
        <v>250</v>
      </c>
      <c r="D284" s="528" t="s">
        <v>251</v>
      </c>
      <c r="E284" s="528"/>
      <c r="F284" s="191"/>
      <c r="G284" s="195"/>
      <c r="H284" s="194"/>
      <c r="I284" s="194"/>
      <c r="J284" s="191"/>
      <c r="K284" s="191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7"/>
      <c r="W284" s="198"/>
      <c r="X284" s="191"/>
      <c r="Y284" s="191"/>
      <c r="Z284" s="191"/>
    </row>
    <row r="285" spans="1:26" ht="24.95" customHeight="1">
      <c r="A285" s="204"/>
      <c r="B285" s="205">
        <v>50</v>
      </c>
      <c r="C285" s="206" t="s">
        <v>252</v>
      </c>
      <c r="D285" s="532" t="s">
        <v>253</v>
      </c>
      <c r="E285" s="532"/>
      <c r="F285" s="207" t="s">
        <v>161</v>
      </c>
      <c r="G285" s="209">
        <v>0.8</v>
      </c>
      <c r="H285" s="210"/>
      <c r="I285" s="208">
        <f>ROUND(G285*(H285),2)</f>
        <v>0</v>
      </c>
      <c r="J285" s="207">
        <f>ROUND(G285*(N285),2)</f>
        <v>0</v>
      </c>
      <c r="K285" s="191">
        <f>ROUND(G285*(O285),2)</f>
        <v>0</v>
      </c>
      <c r="L285" s="195">
        <f>ROUND(G285*(H285),2)</f>
        <v>0</v>
      </c>
      <c r="M285" s="195"/>
      <c r="N285" s="195">
        <v>0</v>
      </c>
      <c r="O285" s="195"/>
      <c r="P285" s="195">
        <v>0</v>
      </c>
      <c r="Q285" s="195"/>
      <c r="R285" s="195">
        <v>0</v>
      </c>
      <c r="S285" s="195">
        <f>ROUND(G285*(P285),3)</f>
        <v>0</v>
      </c>
      <c r="T285" s="195"/>
      <c r="U285" s="195"/>
      <c r="V285" s="197">
        <f>ROUND(G285*(X285),3)</f>
        <v>0</v>
      </c>
      <c r="W285" s="198"/>
      <c r="X285" s="191">
        <v>0</v>
      </c>
      <c r="Y285" s="191"/>
      <c r="Z285" s="191">
        <v>0</v>
      </c>
    </row>
    <row r="286" spans="1:26" ht="24.95" customHeight="1">
      <c r="A286" s="204"/>
      <c r="B286" s="205">
        <v>51</v>
      </c>
      <c r="C286" s="206" t="s">
        <v>254</v>
      </c>
      <c r="D286" s="532" t="s">
        <v>255</v>
      </c>
      <c r="E286" s="532"/>
      <c r="F286" s="207" t="s">
        <v>256</v>
      </c>
      <c r="G286" s="209">
        <v>21</v>
      </c>
      <c r="H286" s="210"/>
      <c r="I286" s="208">
        <f>ROUND(G286*(H286),2)</f>
        <v>0</v>
      </c>
      <c r="J286" s="207">
        <f>ROUND(G286*(N286),2)</f>
        <v>0</v>
      </c>
      <c r="K286" s="191">
        <f>ROUND(G286*(O286),2)</f>
        <v>0</v>
      </c>
      <c r="L286" s="195">
        <f>ROUND(G286*(H286),2)</f>
        <v>0</v>
      </c>
      <c r="M286" s="195"/>
      <c r="N286" s="195">
        <v>0</v>
      </c>
      <c r="O286" s="195"/>
      <c r="P286" s="195">
        <v>0</v>
      </c>
      <c r="Q286" s="195"/>
      <c r="R286" s="195">
        <v>0</v>
      </c>
      <c r="S286" s="195">
        <f>ROUND(G286*(P286),3)</f>
        <v>0</v>
      </c>
      <c r="T286" s="195"/>
      <c r="U286" s="195"/>
      <c r="V286" s="197">
        <f>ROUND(G286*(X286),3)</f>
        <v>0</v>
      </c>
      <c r="W286" s="198"/>
      <c r="X286" s="191">
        <v>0</v>
      </c>
      <c r="Y286" s="191"/>
      <c r="Z286" s="191">
        <v>0</v>
      </c>
    </row>
    <row r="287" spans="1:26" ht="12" customHeight="1">
      <c r="A287" s="191"/>
      <c r="B287" s="192"/>
      <c r="C287" s="193"/>
      <c r="D287" s="521" t="s">
        <v>90</v>
      </c>
      <c r="E287" s="521"/>
      <c r="F287" s="191"/>
      <c r="G287" s="195"/>
      <c r="H287" s="194"/>
      <c r="I287" s="194"/>
      <c r="J287" s="191"/>
      <c r="K287" s="191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7"/>
      <c r="W287" s="198"/>
      <c r="X287" s="191"/>
      <c r="Y287" s="191"/>
      <c r="Z287" s="191"/>
    </row>
    <row r="288" spans="1:26">
      <c r="A288" s="191"/>
      <c r="B288" s="192"/>
      <c r="C288" s="193"/>
      <c r="D288" s="522" t="s">
        <v>257</v>
      </c>
      <c r="E288" s="522"/>
      <c r="F288" s="191"/>
      <c r="G288" s="195">
        <v>21</v>
      </c>
      <c r="H288" s="194"/>
      <c r="I288" s="194"/>
      <c r="J288" s="191"/>
      <c r="K288" s="191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7"/>
      <c r="W288" s="198"/>
      <c r="X288" s="191"/>
      <c r="Y288" s="191"/>
      <c r="Z288" s="191"/>
    </row>
    <row r="289" spans="1:26" ht="24.95" customHeight="1">
      <c r="A289" s="204"/>
      <c r="B289" s="205">
        <v>52</v>
      </c>
      <c r="C289" s="206" t="s">
        <v>258</v>
      </c>
      <c r="D289" s="532" t="s">
        <v>259</v>
      </c>
      <c r="E289" s="532"/>
      <c r="F289" s="207" t="s">
        <v>256</v>
      </c>
      <c r="G289" s="209">
        <v>5</v>
      </c>
      <c r="H289" s="210"/>
      <c r="I289" s="208">
        <f>ROUND(G289*(H289),2)</f>
        <v>0</v>
      </c>
      <c r="J289" s="207">
        <f>ROUND(G289*(N289),2)</f>
        <v>0</v>
      </c>
      <c r="K289" s="191">
        <f>ROUND(G289*(O289),2)</f>
        <v>0</v>
      </c>
      <c r="L289" s="195">
        <f>ROUND(G289*(H289),2)</f>
        <v>0</v>
      </c>
      <c r="M289" s="195"/>
      <c r="N289" s="195">
        <v>0</v>
      </c>
      <c r="O289" s="195"/>
      <c r="P289" s="195">
        <v>0</v>
      </c>
      <c r="Q289" s="195"/>
      <c r="R289" s="195">
        <v>0</v>
      </c>
      <c r="S289" s="195">
        <f>ROUND(G289*(P289),3)</f>
        <v>0</v>
      </c>
      <c r="T289" s="195"/>
      <c r="U289" s="195"/>
      <c r="V289" s="197">
        <f>ROUND(G289*(X289),3)</f>
        <v>0</v>
      </c>
      <c r="W289" s="198"/>
      <c r="X289" s="191">
        <v>0</v>
      </c>
      <c r="Y289" s="191"/>
      <c r="Z289" s="191">
        <v>0</v>
      </c>
    </row>
    <row r="290" spans="1:26" ht="12" customHeight="1">
      <c r="A290" s="191"/>
      <c r="B290" s="192"/>
      <c r="C290" s="193"/>
      <c r="D290" s="521" t="s">
        <v>90</v>
      </c>
      <c r="E290" s="521"/>
      <c r="F290" s="191"/>
      <c r="G290" s="195"/>
      <c r="H290" s="194"/>
      <c r="I290" s="194"/>
      <c r="J290" s="191"/>
      <c r="K290" s="191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7"/>
      <c r="W290" s="198"/>
      <c r="X290" s="191"/>
      <c r="Y290" s="191"/>
      <c r="Z290" s="191"/>
    </row>
    <row r="291" spans="1:26">
      <c r="A291" s="191"/>
      <c r="B291" s="192"/>
      <c r="C291" s="193"/>
      <c r="D291" s="522" t="s">
        <v>260</v>
      </c>
      <c r="E291" s="522"/>
      <c r="F291" s="191"/>
      <c r="G291" s="195">
        <v>5</v>
      </c>
      <c r="H291" s="194"/>
      <c r="I291" s="194"/>
      <c r="J291" s="191"/>
      <c r="K291" s="191"/>
      <c r="L291" s="195"/>
      <c r="M291" s="195"/>
      <c r="N291" s="195"/>
      <c r="O291" s="195"/>
      <c r="P291" s="195"/>
      <c r="Q291" s="195"/>
      <c r="R291" s="195"/>
      <c r="S291" s="195"/>
      <c r="T291" s="195"/>
      <c r="U291" s="195"/>
      <c r="V291" s="197"/>
      <c r="W291" s="198"/>
      <c r="X291" s="191"/>
      <c r="Y291" s="191"/>
      <c r="Z291" s="191"/>
    </row>
    <row r="292" spans="1:26" ht="50.1" customHeight="1">
      <c r="A292" s="213"/>
      <c r="B292" s="214">
        <v>53</v>
      </c>
      <c r="C292" s="215" t="s">
        <v>261</v>
      </c>
      <c r="D292" s="534" t="s">
        <v>262</v>
      </c>
      <c r="E292" s="534"/>
      <c r="F292" s="216" t="s">
        <v>256</v>
      </c>
      <c r="G292" s="217">
        <v>9</v>
      </c>
      <c r="H292" s="218"/>
      <c r="I292" s="219">
        <f>ROUND(G292*(H292),2)</f>
        <v>0</v>
      </c>
      <c r="J292" s="216">
        <f>ROUND(G292*(N292),2)</f>
        <v>0</v>
      </c>
      <c r="K292" s="191">
        <f>ROUND(G292*(O292),2)</f>
        <v>0</v>
      </c>
      <c r="L292" s="195">
        <f>ROUND(G292*(H292),2)</f>
        <v>0</v>
      </c>
      <c r="M292" s="195">
        <f>ROUND(G292*(H292),2)</f>
        <v>0</v>
      </c>
      <c r="N292" s="195">
        <v>0</v>
      </c>
      <c r="O292" s="195"/>
      <c r="P292" s="195">
        <v>0</v>
      </c>
      <c r="Q292" s="195"/>
      <c r="R292" s="195">
        <v>0</v>
      </c>
      <c r="S292" s="195">
        <f>ROUND(G292*(P292),3)</f>
        <v>0</v>
      </c>
      <c r="T292" s="195"/>
      <c r="U292" s="195"/>
      <c r="V292" s="197">
        <f>ROUND(G292*(X292),3)</f>
        <v>0</v>
      </c>
      <c r="W292" s="198"/>
      <c r="X292" s="191">
        <v>0</v>
      </c>
      <c r="Y292" s="191"/>
      <c r="Z292" s="191">
        <v>0</v>
      </c>
    </row>
    <row r="293" spans="1:26" ht="12" customHeight="1">
      <c r="A293" s="191"/>
      <c r="B293" s="192"/>
      <c r="C293" s="193"/>
      <c r="D293" s="521" t="s">
        <v>263</v>
      </c>
      <c r="E293" s="521"/>
      <c r="F293" s="191"/>
      <c r="G293" s="195"/>
      <c r="H293" s="194"/>
      <c r="I293" s="194"/>
      <c r="J293" s="191"/>
      <c r="K293" s="191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7"/>
      <c r="W293" s="198"/>
      <c r="X293" s="191"/>
      <c r="Y293" s="191"/>
      <c r="Z293" s="191"/>
    </row>
    <row r="294" spans="1:26">
      <c r="A294" s="191"/>
      <c r="B294" s="192"/>
      <c r="C294" s="193"/>
      <c r="D294" s="522">
        <v>9</v>
      </c>
      <c r="E294" s="522"/>
      <c r="F294" s="191"/>
      <c r="G294" s="195">
        <v>9</v>
      </c>
      <c r="H294" s="194"/>
      <c r="I294" s="194"/>
      <c r="J294" s="191"/>
      <c r="K294" s="191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7"/>
      <c r="W294" s="198"/>
      <c r="X294" s="191"/>
      <c r="Y294" s="191"/>
      <c r="Z294" s="191"/>
    </row>
    <row r="295" spans="1:26" ht="35.1" customHeight="1">
      <c r="A295" s="213"/>
      <c r="B295" s="214">
        <v>54</v>
      </c>
      <c r="C295" s="215" t="s">
        <v>264</v>
      </c>
      <c r="D295" s="534" t="s">
        <v>265</v>
      </c>
      <c r="E295" s="534"/>
      <c r="F295" s="216" t="s">
        <v>256</v>
      </c>
      <c r="G295" s="217">
        <v>12</v>
      </c>
      <c r="H295" s="218"/>
      <c r="I295" s="219">
        <f>ROUND(G295*(H295),2)</f>
        <v>0</v>
      </c>
      <c r="J295" s="216">
        <f>ROUND(G295*(N295),2)</f>
        <v>0</v>
      </c>
      <c r="K295" s="191">
        <f>ROUND(G295*(O295),2)</f>
        <v>0</v>
      </c>
      <c r="L295" s="195">
        <f>ROUND(G295*(H295),2)</f>
        <v>0</v>
      </c>
      <c r="M295" s="195">
        <f>ROUND(G295*(H295),2)</f>
        <v>0</v>
      </c>
      <c r="N295" s="195">
        <v>0</v>
      </c>
      <c r="O295" s="195"/>
      <c r="P295" s="195">
        <v>0</v>
      </c>
      <c r="Q295" s="195"/>
      <c r="R295" s="195">
        <v>0</v>
      </c>
      <c r="S295" s="195">
        <f>ROUND(G295*(P295),3)</f>
        <v>0</v>
      </c>
      <c r="T295" s="195"/>
      <c r="U295" s="195"/>
      <c r="V295" s="197">
        <f>ROUND(G295*(X295),3)</f>
        <v>0</v>
      </c>
      <c r="W295" s="198"/>
      <c r="X295" s="191">
        <v>0</v>
      </c>
      <c r="Y295" s="191"/>
      <c r="Z295" s="191">
        <v>0</v>
      </c>
    </row>
    <row r="296" spans="1:26" ht="12" customHeight="1">
      <c r="A296" s="191"/>
      <c r="B296" s="192"/>
      <c r="C296" s="193"/>
      <c r="D296" s="521" t="s">
        <v>263</v>
      </c>
      <c r="E296" s="521"/>
      <c r="F296" s="191"/>
      <c r="G296" s="195"/>
      <c r="H296" s="194"/>
      <c r="I296" s="194"/>
      <c r="J296" s="191"/>
      <c r="K296" s="191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7"/>
      <c r="W296" s="198"/>
      <c r="X296" s="191"/>
      <c r="Y296" s="191"/>
      <c r="Z296" s="191"/>
    </row>
    <row r="297" spans="1:26">
      <c r="A297" s="191"/>
      <c r="B297" s="192"/>
      <c r="C297" s="193"/>
      <c r="D297" s="522">
        <v>12</v>
      </c>
      <c r="E297" s="522"/>
      <c r="F297" s="191"/>
      <c r="G297" s="195">
        <v>12</v>
      </c>
      <c r="H297" s="194"/>
      <c r="I297" s="194"/>
      <c r="J297" s="191"/>
      <c r="K297" s="191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7"/>
      <c r="W297" s="198"/>
      <c r="X297" s="191"/>
      <c r="Y297" s="191"/>
      <c r="Z297" s="191"/>
    </row>
    <row r="298" spans="1:26" ht="50.1" customHeight="1">
      <c r="A298" s="213"/>
      <c r="B298" s="214">
        <v>55</v>
      </c>
      <c r="C298" s="215" t="s">
        <v>266</v>
      </c>
      <c r="D298" s="534" t="s">
        <v>267</v>
      </c>
      <c r="E298" s="534"/>
      <c r="F298" s="216" t="s">
        <v>256</v>
      </c>
      <c r="G298" s="217">
        <v>2</v>
      </c>
      <c r="H298" s="218"/>
      <c r="I298" s="219">
        <f>ROUND(G298*(H298),2)</f>
        <v>0</v>
      </c>
      <c r="J298" s="216">
        <f>ROUND(G298*(N298),2)</f>
        <v>0</v>
      </c>
      <c r="K298" s="191">
        <f>ROUND(G298*(O298),2)</f>
        <v>0</v>
      </c>
      <c r="L298" s="195">
        <f>ROUND(G298*(H298),2)</f>
        <v>0</v>
      </c>
      <c r="M298" s="195">
        <f>ROUND(G298*(H298),2)</f>
        <v>0</v>
      </c>
      <c r="N298" s="195">
        <v>0</v>
      </c>
      <c r="O298" s="195"/>
      <c r="P298" s="195">
        <v>0</v>
      </c>
      <c r="Q298" s="195"/>
      <c r="R298" s="195">
        <v>0</v>
      </c>
      <c r="S298" s="195">
        <f>ROUND(G298*(P298),3)</f>
        <v>0</v>
      </c>
      <c r="T298" s="195"/>
      <c r="U298" s="195"/>
      <c r="V298" s="197">
        <f>ROUND(G298*(X298),3)</f>
        <v>0</v>
      </c>
      <c r="W298" s="198"/>
      <c r="X298" s="191">
        <v>0</v>
      </c>
      <c r="Y298" s="191"/>
      <c r="Z298" s="191">
        <v>0</v>
      </c>
    </row>
    <row r="299" spans="1:26" ht="12" customHeight="1">
      <c r="A299" s="191"/>
      <c r="B299" s="192"/>
      <c r="C299" s="193"/>
      <c r="D299" s="521" t="s">
        <v>268</v>
      </c>
      <c r="E299" s="521"/>
      <c r="F299" s="191"/>
      <c r="G299" s="195"/>
      <c r="H299" s="194"/>
      <c r="I299" s="194"/>
      <c r="J299" s="191"/>
      <c r="K299" s="191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7"/>
      <c r="W299" s="198"/>
      <c r="X299" s="191"/>
      <c r="Y299" s="191"/>
      <c r="Z299" s="191"/>
    </row>
    <row r="300" spans="1:26">
      <c r="A300" s="191"/>
      <c r="B300" s="192"/>
      <c r="C300" s="193"/>
      <c r="D300" s="522">
        <v>2</v>
      </c>
      <c r="E300" s="522"/>
      <c r="F300" s="191"/>
      <c r="G300" s="195">
        <v>2</v>
      </c>
      <c r="H300" s="194"/>
      <c r="I300" s="194"/>
      <c r="J300" s="191"/>
      <c r="K300" s="191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7"/>
      <c r="W300" s="198"/>
      <c r="X300" s="191"/>
      <c r="Y300" s="191"/>
      <c r="Z300" s="191"/>
    </row>
    <row r="301" spans="1:26" ht="35.1" customHeight="1">
      <c r="A301" s="213"/>
      <c r="B301" s="214">
        <v>56</v>
      </c>
      <c r="C301" s="215" t="s">
        <v>269</v>
      </c>
      <c r="D301" s="534" t="s">
        <v>270</v>
      </c>
      <c r="E301" s="534"/>
      <c r="F301" s="216" t="s">
        <v>256</v>
      </c>
      <c r="G301" s="217">
        <v>3</v>
      </c>
      <c r="H301" s="218"/>
      <c r="I301" s="219">
        <f>ROUND(G301*(H301),2)</f>
        <v>0</v>
      </c>
      <c r="J301" s="216">
        <f>ROUND(G301*(N301),2)</f>
        <v>0</v>
      </c>
      <c r="K301" s="191">
        <f>ROUND(G301*(O301),2)</f>
        <v>0</v>
      </c>
      <c r="L301" s="195">
        <f>ROUND(G301*(H301),2)</f>
        <v>0</v>
      </c>
      <c r="M301" s="195">
        <f>ROUND(G301*(H301),2)</f>
        <v>0</v>
      </c>
      <c r="N301" s="195">
        <v>0</v>
      </c>
      <c r="O301" s="195"/>
      <c r="P301" s="195">
        <v>0</v>
      </c>
      <c r="Q301" s="195"/>
      <c r="R301" s="195">
        <v>0</v>
      </c>
      <c r="S301" s="195">
        <f>ROUND(G301*(P301),3)</f>
        <v>0</v>
      </c>
      <c r="T301" s="195"/>
      <c r="U301" s="195"/>
      <c r="V301" s="197">
        <f>ROUND(G301*(X301),3)</f>
        <v>0</v>
      </c>
      <c r="W301" s="198"/>
      <c r="X301" s="191">
        <v>0</v>
      </c>
      <c r="Y301" s="191"/>
      <c r="Z301" s="191">
        <v>0</v>
      </c>
    </row>
    <row r="302" spans="1:26" ht="12" customHeight="1">
      <c r="A302" s="191"/>
      <c r="B302" s="192"/>
      <c r="C302" s="193"/>
      <c r="D302" s="521" t="s">
        <v>268</v>
      </c>
      <c r="E302" s="521"/>
      <c r="F302" s="191"/>
      <c r="G302" s="195"/>
      <c r="H302" s="194"/>
      <c r="I302" s="194"/>
      <c r="J302" s="191"/>
      <c r="K302" s="191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7"/>
      <c r="W302" s="198"/>
      <c r="X302" s="191"/>
      <c r="Y302" s="191"/>
      <c r="Z302" s="191"/>
    </row>
    <row r="303" spans="1:26">
      <c r="A303" s="191"/>
      <c r="B303" s="192"/>
      <c r="C303" s="193"/>
      <c r="D303" s="522">
        <v>3</v>
      </c>
      <c r="E303" s="522"/>
      <c r="F303" s="191"/>
      <c r="G303" s="195">
        <v>3</v>
      </c>
      <c r="H303" s="194"/>
      <c r="I303" s="194"/>
      <c r="J303" s="191"/>
      <c r="K303" s="191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7"/>
      <c r="W303" s="198"/>
      <c r="X303" s="191"/>
      <c r="Y303" s="191"/>
      <c r="Z303" s="191"/>
    </row>
    <row r="304" spans="1:26">
      <c r="A304" s="191"/>
      <c r="B304" s="192"/>
      <c r="C304" s="199" t="s">
        <v>250</v>
      </c>
      <c r="D304" s="528" t="s">
        <v>251</v>
      </c>
      <c r="E304" s="528"/>
      <c r="F304" s="191"/>
      <c r="G304" s="195"/>
      <c r="H304" s="194"/>
      <c r="I304" s="200">
        <f>ROUND((SUM(I284:I303))/1,2)</f>
        <v>0</v>
      </c>
      <c r="J304" s="212"/>
      <c r="K304" s="212"/>
      <c r="L304" s="202">
        <f>ROUND((SUM(L284:L303))/1,2)</f>
        <v>0</v>
      </c>
      <c r="M304" s="202">
        <f>ROUND((SUM(M284:M303))/1,2)</f>
        <v>0</v>
      </c>
      <c r="N304" s="202"/>
      <c r="O304" s="202"/>
      <c r="P304" s="202"/>
      <c r="Q304" s="202"/>
      <c r="R304" s="202"/>
      <c r="S304" s="202">
        <f>ROUND((SUM(S284:S303))/1,2)</f>
        <v>0</v>
      </c>
      <c r="T304" s="202"/>
      <c r="U304" s="202"/>
      <c r="V304" s="203">
        <f>ROUND((SUM(V284:V303))/1,2)</f>
        <v>0</v>
      </c>
      <c r="W304" s="198"/>
      <c r="X304" s="191"/>
      <c r="Y304" s="191"/>
      <c r="Z304" s="191"/>
    </row>
    <row r="305" spans="1:26">
      <c r="A305" s="191"/>
      <c r="B305" s="192"/>
      <c r="C305" s="193"/>
      <c r="D305" s="522"/>
      <c r="E305" s="522"/>
      <c r="F305" s="191"/>
      <c r="G305" s="195"/>
      <c r="H305" s="194"/>
      <c r="I305" s="194"/>
      <c r="J305" s="191"/>
      <c r="K305" s="191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7"/>
      <c r="W305" s="198"/>
      <c r="X305" s="191"/>
      <c r="Y305" s="191"/>
      <c r="Z305" s="191"/>
    </row>
    <row r="306" spans="1:26" ht="23.25" customHeight="1">
      <c r="A306" s="191"/>
      <c r="B306" s="192"/>
      <c r="C306" s="199" t="s">
        <v>271</v>
      </c>
      <c r="D306" s="528" t="s">
        <v>272</v>
      </c>
      <c r="E306" s="528"/>
      <c r="F306" s="191"/>
      <c r="G306" s="195"/>
      <c r="H306" s="194"/>
      <c r="I306" s="194"/>
      <c r="J306" s="191"/>
      <c r="K306" s="191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7"/>
      <c r="W306" s="198"/>
      <c r="X306" s="191"/>
      <c r="Y306" s="191"/>
      <c r="Z306" s="191"/>
    </row>
    <row r="307" spans="1:26" ht="24.95" customHeight="1">
      <c r="A307" s="204"/>
      <c r="B307" s="205">
        <v>57</v>
      </c>
      <c r="C307" s="206" t="s">
        <v>273</v>
      </c>
      <c r="D307" s="532" t="s">
        <v>274</v>
      </c>
      <c r="E307" s="532"/>
      <c r="F307" s="207" t="s">
        <v>275</v>
      </c>
      <c r="G307" s="209">
        <v>1</v>
      </c>
      <c r="H307" s="210"/>
      <c r="I307" s="208">
        <f>ROUND(G307*(H307),2)</f>
        <v>0</v>
      </c>
      <c r="J307" s="207">
        <f>ROUND(G307*(N307),2)</f>
        <v>0</v>
      </c>
      <c r="K307" s="191">
        <f>ROUND(G307*(O307),2)</f>
        <v>0</v>
      </c>
      <c r="L307" s="195">
        <f>ROUND(G307*(H307),2)</f>
        <v>0</v>
      </c>
      <c r="M307" s="195"/>
      <c r="N307" s="195">
        <v>0</v>
      </c>
      <c r="O307" s="195"/>
      <c r="P307" s="195">
        <v>9.0000000000000006E-5</v>
      </c>
      <c r="Q307" s="195"/>
      <c r="R307" s="195">
        <v>9.0000000000000006E-5</v>
      </c>
      <c r="S307" s="195">
        <f>ROUND(G307*(P307),3)</f>
        <v>0</v>
      </c>
      <c r="T307" s="195"/>
      <c r="U307" s="195"/>
      <c r="V307" s="197">
        <f>ROUND(G307*(X307),3)</f>
        <v>0</v>
      </c>
      <c r="W307" s="198"/>
      <c r="X307" s="191">
        <v>0</v>
      </c>
      <c r="Y307" s="191"/>
      <c r="Z307" s="191">
        <v>0</v>
      </c>
    </row>
    <row r="308" spans="1:26" ht="12" customHeight="1">
      <c r="A308" s="191"/>
      <c r="B308" s="192"/>
      <c r="C308" s="193"/>
      <c r="D308" s="521" t="s">
        <v>276</v>
      </c>
      <c r="E308" s="521"/>
      <c r="F308" s="191"/>
      <c r="G308" s="195"/>
      <c r="H308" s="194"/>
      <c r="I308" s="194"/>
      <c r="J308" s="191"/>
      <c r="K308" s="191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7"/>
      <c r="W308" s="198"/>
      <c r="X308" s="191"/>
      <c r="Y308" s="191"/>
      <c r="Z308" s="191"/>
    </row>
    <row r="309" spans="1:26">
      <c r="A309" s="191"/>
      <c r="B309" s="192"/>
      <c r="C309" s="193"/>
      <c r="D309" s="522">
        <v>1</v>
      </c>
      <c r="E309" s="522"/>
      <c r="F309" s="191"/>
      <c r="G309" s="195">
        <v>1</v>
      </c>
      <c r="H309" s="194"/>
      <c r="I309" s="194"/>
      <c r="J309" s="191"/>
      <c r="K309" s="191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7"/>
      <c r="W309" s="198"/>
      <c r="X309" s="191"/>
      <c r="Y309" s="191"/>
      <c r="Z309" s="191"/>
    </row>
    <row r="310" spans="1:26" ht="35.1" customHeight="1">
      <c r="A310" s="204"/>
      <c r="B310" s="205">
        <v>58</v>
      </c>
      <c r="C310" s="206" t="s">
        <v>277</v>
      </c>
      <c r="D310" s="532" t="s">
        <v>278</v>
      </c>
      <c r="E310" s="532"/>
      <c r="F310" s="207" t="s">
        <v>169</v>
      </c>
      <c r="G310" s="209">
        <v>81.900000000000006</v>
      </c>
      <c r="H310" s="210"/>
      <c r="I310" s="208">
        <f>ROUND(G310*(H310),2)</f>
        <v>0</v>
      </c>
      <c r="J310" s="207">
        <f>ROUND(G310*(N310),2)</f>
        <v>0</v>
      </c>
      <c r="K310" s="191">
        <f>ROUND(G310*(O310),2)</f>
        <v>0</v>
      </c>
      <c r="L310" s="195">
        <f>ROUND(G310*(H310),2)</f>
        <v>0</v>
      </c>
      <c r="M310" s="195"/>
      <c r="N310" s="195">
        <v>0</v>
      </c>
      <c r="O310" s="195"/>
      <c r="P310" s="195">
        <v>0</v>
      </c>
      <c r="Q310" s="195"/>
      <c r="R310" s="195">
        <v>0</v>
      </c>
      <c r="S310" s="195">
        <f>ROUND(G310*(P310),3)</f>
        <v>0</v>
      </c>
      <c r="T310" s="195"/>
      <c r="U310" s="195"/>
      <c r="V310" s="197">
        <f>ROUND(G310*(X310),3)</f>
        <v>0</v>
      </c>
      <c r="W310" s="198"/>
      <c r="X310" s="191">
        <v>0</v>
      </c>
      <c r="Y310" s="191"/>
      <c r="Z310" s="191">
        <v>0</v>
      </c>
    </row>
    <row r="311" spans="1:26" ht="12" customHeight="1">
      <c r="A311" s="191"/>
      <c r="B311" s="192"/>
      <c r="C311" s="193"/>
      <c r="D311" s="521" t="s">
        <v>90</v>
      </c>
      <c r="E311" s="521"/>
      <c r="F311" s="191"/>
      <c r="G311" s="195"/>
      <c r="H311" s="194"/>
      <c r="I311" s="194"/>
      <c r="J311" s="191"/>
      <c r="K311" s="191"/>
      <c r="L311" s="195"/>
      <c r="M311" s="195"/>
      <c r="N311" s="195"/>
      <c r="O311" s="195"/>
      <c r="P311" s="195"/>
      <c r="Q311" s="195"/>
      <c r="R311" s="195"/>
      <c r="S311" s="195"/>
      <c r="T311" s="195"/>
      <c r="U311" s="195"/>
      <c r="V311" s="197"/>
      <c r="W311" s="198"/>
      <c r="X311" s="191"/>
      <c r="Y311" s="191"/>
      <c r="Z311" s="191"/>
    </row>
    <row r="312" spans="1:26">
      <c r="A312" s="191"/>
      <c r="B312" s="192"/>
      <c r="C312" s="193"/>
      <c r="D312" s="522" t="s">
        <v>279</v>
      </c>
      <c r="E312" s="522"/>
      <c r="F312" s="191"/>
      <c r="G312" s="195">
        <v>81.900000000000006</v>
      </c>
      <c r="H312" s="194"/>
      <c r="I312" s="194"/>
      <c r="J312" s="191"/>
      <c r="K312" s="191"/>
      <c r="L312" s="195"/>
      <c r="M312" s="195"/>
      <c r="N312" s="195"/>
      <c r="O312" s="195"/>
      <c r="P312" s="195"/>
      <c r="Q312" s="195"/>
      <c r="R312" s="195"/>
      <c r="S312" s="195"/>
      <c r="T312" s="195"/>
      <c r="U312" s="195"/>
      <c r="V312" s="197"/>
      <c r="W312" s="198"/>
      <c r="X312" s="191"/>
      <c r="Y312" s="191"/>
      <c r="Z312" s="191"/>
    </row>
    <row r="313" spans="1:26" ht="35.1" customHeight="1">
      <c r="A313" s="204"/>
      <c r="B313" s="205">
        <v>59</v>
      </c>
      <c r="C313" s="206" t="s">
        <v>280</v>
      </c>
      <c r="D313" s="532" t="s">
        <v>281</v>
      </c>
      <c r="E313" s="532"/>
      <c r="F313" s="207" t="s">
        <v>169</v>
      </c>
      <c r="G313" s="209">
        <v>38.5</v>
      </c>
      <c r="H313" s="210"/>
      <c r="I313" s="208">
        <f>ROUND(G313*(H313),2)</f>
        <v>0</v>
      </c>
      <c r="J313" s="207">
        <f>ROUND(G313*(N313),2)</f>
        <v>0</v>
      </c>
      <c r="K313" s="191">
        <f>ROUND(G313*(O313),2)</f>
        <v>0</v>
      </c>
      <c r="L313" s="195">
        <f>ROUND(G313*(H313),2)</f>
        <v>0</v>
      </c>
      <c r="M313" s="195"/>
      <c r="N313" s="195">
        <v>0</v>
      </c>
      <c r="O313" s="195"/>
      <c r="P313" s="195">
        <v>0</v>
      </c>
      <c r="Q313" s="195"/>
      <c r="R313" s="195">
        <v>0</v>
      </c>
      <c r="S313" s="195">
        <f>ROUND(G313*(P313),3)</f>
        <v>0</v>
      </c>
      <c r="T313" s="195"/>
      <c r="U313" s="195"/>
      <c r="V313" s="197">
        <f>ROUND(G313*(X313),3)</f>
        <v>0</v>
      </c>
      <c r="W313" s="198"/>
      <c r="X313" s="191">
        <v>0</v>
      </c>
      <c r="Y313" s="191"/>
      <c r="Z313" s="191">
        <v>0</v>
      </c>
    </row>
    <row r="314" spans="1:26" ht="12" customHeight="1">
      <c r="A314" s="191"/>
      <c r="B314" s="192"/>
      <c r="C314" s="193"/>
      <c r="D314" s="521" t="s">
        <v>90</v>
      </c>
      <c r="E314" s="521"/>
      <c r="F314" s="191"/>
      <c r="G314" s="195"/>
      <c r="H314" s="194"/>
      <c r="I314" s="194"/>
      <c r="J314" s="191"/>
      <c r="K314" s="191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7"/>
      <c r="W314" s="198"/>
      <c r="X314" s="191"/>
      <c r="Y314" s="191"/>
      <c r="Z314" s="191"/>
    </row>
    <row r="315" spans="1:26">
      <c r="A315" s="191"/>
      <c r="B315" s="192"/>
      <c r="C315" s="193"/>
      <c r="D315" s="522" t="s">
        <v>282</v>
      </c>
      <c r="E315" s="522"/>
      <c r="F315" s="191"/>
      <c r="G315" s="195">
        <v>38.5</v>
      </c>
      <c r="H315" s="194"/>
      <c r="I315" s="194"/>
      <c r="J315" s="191"/>
      <c r="K315" s="191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7"/>
      <c r="W315" s="198"/>
      <c r="X315" s="191"/>
      <c r="Y315" s="191"/>
      <c r="Z315" s="191"/>
    </row>
    <row r="316" spans="1:26" ht="24.95" customHeight="1">
      <c r="A316" s="213"/>
      <c r="B316" s="214">
        <v>60</v>
      </c>
      <c r="C316" s="215" t="s">
        <v>283</v>
      </c>
      <c r="D316" s="534" t="s">
        <v>284</v>
      </c>
      <c r="E316" s="534"/>
      <c r="F316" s="216" t="s">
        <v>275</v>
      </c>
      <c r="G316" s="217">
        <v>0</v>
      </c>
      <c r="H316" s="218"/>
      <c r="I316" s="219">
        <f>ROUND(G316*(H316),2)</f>
        <v>0</v>
      </c>
      <c r="J316" s="216">
        <f>ROUND(G316*(N316),2)</f>
        <v>0</v>
      </c>
      <c r="K316" s="191">
        <f>ROUND(G316*(O316),2)</f>
        <v>0</v>
      </c>
      <c r="L316" s="195">
        <f>ROUND(G316*(H316),2)</f>
        <v>0</v>
      </c>
      <c r="M316" s="195">
        <f>ROUND(G316*(H316),2)</f>
        <v>0</v>
      </c>
      <c r="N316" s="195">
        <v>0</v>
      </c>
      <c r="O316" s="195"/>
      <c r="P316" s="195">
        <v>0</v>
      </c>
      <c r="Q316" s="195"/>
      <c r="R316" s="195">
        <v>0</v>
      </c>
      <c r="S316" s="195">
        <f>ROUND(G316*(P316),3)</f>
        <v>0</v>
      </c>
      <c r="T316" s="195"/>
      <c r="U316" s="195"/>
      <c r="V316" s="197">
        <f>ROUND(G316*(X316),3)</f>
        <v>0</v>
      </c>
      <c r="W316" s="198"/>
      <c r="X316" s="191">
        <v>0</v>
      </c>
      <c r="Y316" s="191"/>
      <c r="Z316" s="191">
        <v>0</v>
      </c>
    </row>
    <row r="317" spans="1:26" ht="23.25" customHeight="1">
      <c r="A317" s="191"/>
      <c r="B317" s="192"/>
      <c r="C317" s="199" t="s">
        <v>271</v>
      </c>
      <c r="D317" s="528" t="s">
        <v>272</v>
      </c>
      <c r="E317" s="528"/>
      <c r="F317" s="191"/>
      <c r="G317" s="195"/>
      <c r="H317" s="194"/>
      <c r="I317" s="200">
        <f>ROUND((SUM(I306:I316))/1,2)</f>
        <v>0</v>
      </c>
      <c r="J317" s="212"/>
      <c r="K317" s="212"/>
      <c r="L317" s="202">
        <f>ROUND((SUM(L306:L316))/1,2)</f>
        <v>0</v>
      </c>
      <c r="M317" s="202">
        <f>ROUND((SUM(M306:M316))/1,2)</f>
        <v>0</v>
      </c>
      <c r="N317" s="202"/>
      <c r="O317" s="202"/>
      <c r="P317" s="202"/>
      <c r="Q317" s="202"/>
      <c r="R317" s="202"/>
      <c r="S317" s="202">
        <f>ROUND((SUM(S306:S316))/1,2)</f>
        <v>0</v>
      </c>
      <c r="T317" s="202"/>
      <c r="U317" s="202"/>
      <c r="V317" s="203">
        <f>ROUND((SUM(V306:V316))/1,2)</f>
        <v>0</v>
      </c>
      <c r="W317" s="198"/>
      <c r="X317" s="191"/>
      <c r="Y317" s="191"/>
      <c r="Z317" s="191"/>
    </row>
    <row r="318" spans="1:26">
      <c r="A318" s="191"/>
      <c r="B318" s="192"/>
      <c r="C318" s="193"/>
      <c r="D318" s="522"/>
      <c r="E318" s="522"/>
      <c r="F318" s="191"/>
      <c r="G318" s="195"/>
      <c r="H318" s="194"/>
      <c r="I318" s="194"/>
      <c r="J318" s="191"/>
      <c r="K318" s="191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7"/>
      <c r="W318" s="198"/>
      <c r="X318" s="191"/>
      <c r="Y318" s="191"/>
      <c r="Z318" s="191"/>
    </row>
    <row r="319" spans="1:26">
      <c r="A319" s="191"/>
      <c r="B319" s="192"/>
      <c r="C319" s="199" t="s">
        <v>285</v>
      </c>
      <c r="D319" s="528" t="s">
        <v>286</v>
      </c>
      <c r="E319" s="528"/>
      <c r="F319" s="191"/>
      <c r="G319" s="195"/>
      <c r="H319" s="194"/>
      <c r="I319" s="194"/>
      <c r="J319" s="191"/>
      <c r="K319" s="191"/>
      <c r="L319" s="195"/>
      <c r="M319" s="195"/>
      <c r="N319" s="195"/>
      <c r="O319" s="195"/>
      <c r="P319" s="195"/>
      <c r="Q319" s="195"/>
      <c r="R319" s="195"/>
      <c r="S319" s="195"/>
      <c r="T319" s="195"/>
      <c r="U319" s="195"/>
      <c r="V319" s="197"/>
      <c r="W319" s="198"/>
      <c r="X319" s="191"/>
      <c r="Y319" s="191"/>
      <c r="Z319" s="191"/>
    </row>
    <row r="320" spans="1:26" ht="24.95" customHeight="1">
      <c r="A320" s="204"/>
      <c r="B320" s="205">
        <v>61</v>
      </c>
      <c r="C320" s="206" t="s">
        <v>287</v>
      </c>
      <c r="D320" s="532" t="s">
        <v>288</v>
      </c>
      <c r="E320" s="532"/>
      <c r="F320" s="207" t="s">
        <v>77</v>
      </c>
      <c r="G320" s="209">
        <v>188.17</v>
      </c>
      <c r="H320" s="210"/>
      <c r="I320" s="208">
        <f>ROUND(G320*(H320),2)</f>
        <v>0</v>
      </c>
      <c r="J320" s="207">
        <f>ROUND(G320*(N320),2)</f>
        <v>0</v>
      </c>
      <c r="K320" s="191">
        <f>ROUND(G320*(O320),2)</f>
        <v>0</v>
      </c>
      <c r="L320" s="195">
        <f>ROUND(G320*(H320),2)</f>
        <v>0</v>
      </c>
      <c r="M320" s="195"/>
      <c r="N320" s="195">
        <v>0</v>
      </c>
      <c r="O320" s="195"/>
      <c r="P320" s="195">
        <v>4.6000000000000001E-4</v>
      </c>
      <c r="Q320" s="195"/>
      <c r="R320" s="195">
        <v>4.6000000000000001E-4</v>
      </c>
      <c r="S320" s="195">
        <f>ROUND(G320*(P320),3)</f>
        <v>8.6999999999999994E-2</v>
      </c>
      <c r="T320" s="195"/>
      <c r="U320" s="195"/>
      <c r="V320" s="197">
        <f>ROUND(G320*(X320),3)</f>
        <v>0</v>
      </c>
      <c r="W320" s="198"/>
      <c r="X320" s="191">
        <v>0</v>
      </c>
      <c r="Y320" s="191"/>
      <c r="Z320" s="191">
        <v>0</v>
      </c>
    </row>
    <row r="321" spans="1:26" ht="12" customHeight="1">
      <c r="A321" s="191"/>
      <c r="B321" s="192"/>
      <c r="C321" s="193"/>
      <c r="D321" s="521" t="s">
        <v>289</v>
      </c>
      <c r="E321" s="521"/>
      <c r="F321" s="191"/>
      <c r="G321" s="195"/>
      <c r="H321" s="194"/>
      <c r="I321" s="194"/>
      <c r="J321" s="191"/>
      <c r="K321" s="191"/>
      <c r="L321" s="195"/>
      <c r="M321" s="195"/>
      <c r="N321" s="195"/>
      <c r="O321" s="195"/>
      <c r="P321" s="195"/>
      <c r="Q321" s="195"/>
      <c r="R321" s="195"/>
      <c r="S321" s="195"/>
      <c r="T321" s="195"/>
      <c r="U321" s="195"/>
      <c r="V321" s="197"/>
      <c r="W321" s="198"/>
      <c r="X321" s="191"/>
      <c r="Y321" s="191"/>
      <c r="Z321" s="191"/>
    </row>
    <row r="322" spans="1:26">
      <c r="A322" s="191"/>
      <c r="B322" s="192"/>
      <c r="C322" s="193"/>
      <c r="D322" s="522" t="s">
        <v>100</v>
      </c>
      <c r="E322" s="522"/>
      <c r="F322" s="191"/>
      <c r="G322" s="195">
        <v>182.17</v>
      </c>
      <c r="H322" s="194"/>
      <c r="I322" s="194"/>
      <c r="J322" s="191"/>
      <c r="K322" s="191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7"/>
      <c r="W322" s="198"/>
      <c r="X322" s="191"/>
      <c r="Y322" s="191"/>
      <c r="Z322" s="191"/>
    </row>
    <row r="323" spans="1:26" ht="12" customHeight="1">
      <c r="A323" s="191"/>
      <c r="B323" s="192"/>
      <c r="C323" s="193"/>
      <c r="D323" s="521" t="s">
        <v>290</v>
      </c>
      <c r="E323" s="521"/>
      <c r="F323" s="191"/>
      <c r="G323" s="195"/>
      <c r="H323" s="194"/>
      <c r="I323" s="194"/>
      <c r="J323" s="191"/>
      <c r="K323" s="191"/>
      <c r="L323" s="195"/>
      <c r="M323" s="195"/>
      <c r="N323" s="195"/>
      <c r="O323" s="195"/>
      <c r="P323" s="195"/>
      <c r="Q323" s="195"/>
      <c r="R323" s="195"/>
      <c r="S323" s="195"/>
      <c r="T323" s="195"/>
      <c r="U323" s="195"/>
      <c r="V323" s="197"/>
      <c r="W323" s="198"/>
      <c r="X323" s="191"/>
      <c r="Y323" s="191"/>
      <c r="Z323" s="191"/>
    </row>
    <row r="324" spans="1:26">
      <c r="A324" s="191"/>
      <c r="B324" s="192"/>
      <c r="C324" s="193"/>
      <c r="D324" s="522" t="s">
        <v>291</v>
      </c>
      <c r="E324" s="522"/>
      <c r="F324" s="191"/>
      <c r="G324" s="195">
        <v>6</v>
      </c>
      <c r="H324" s="194"/>
      <c r="I324" s="194"/>
      <c r="J324" s="191"/>
      <c r="K324" s="191"/>
      <c r="L324" s="195"/>
      <c r="M324" s="195"/>
      <c r="N324" s="195"/>
      <c r="O324" s="195"/>
      <c r="P324" s="195"/>
      <c r="Q324" s="195"/>
      <c r="R324" s="195"/>
      <c r="S324" s="195"/>
      <c r="T324" s="195"/>
      <c r="U324" s="195"/>
      <c r="V324" s="197"/>
      <c r="W324" s="198"/>
      <c r="X324" s="191"/>
      <c r="Y324" s="191"/>
      <c r="Z324" s="191"/>
    </row>
    <row r="325" spans="1:26" ht="24.95" customHeight="1">
      <c r="A325" s="204"/>
      <c r="B325" s="205">
        <v>62</v>
      </c>
      <c r="C325" s="206" t="s">
        <v>292</v>
      </c>
      <c r="D325" s="532" t="s">
        <v>293</v>
      </c>
      <c r="E325" s="532"/>
      <c r="F325" s="207" t="s">
        <v>77</v>
      </c>
      <c r="G325" s="209">
        <v>188.17</v>
      </c>
      <c r="H325" s="210"/>
      <c r="I325" s="208">
        <f>ROUND(G325*(H325),2)</f>
        <v>0</v>
      </c>
      <c r="J325" s="207">
        <f>ROUND(G325*(N325),2)</f>
        <v>0</v>
      </c>
      <c r="K325" s="191">
        <f>ROUND(G325*(O325),2)</f>
        <v>0</v>
      </c>
      <c r="L325" s="195">
        <f>ROUND(G325*(H325),2)</f>
        <v>0</v>
      </c>
      <c r="M325" s="195"/>
      <c r="N325" s="195">
        <v>0</v>
      </c>
      <c r="O325" s="195"/>
      <c r="P325" s="195">
        <v>0</v>
      </c>
      <c r="Q325" s="195"/>
      <c r="R325" s="195">
        <v>0</v>
      </c>
      <c r="S325" s="195">
        <f>ROUND(G325*(P325),3)</f>
        <v>0</v>
      </c>
      <c r="T325" s="195"/>
      <c r="U325" s="195"/>
      <c r="V325" s="197">
        <f>ROUND(G325*(X325),3)</f>
        <v>0</v>
      </c>
      <c r="W325" s="198"/>
      <c r="X325" s="191">
        <v>0</v>
      </c>
      <c r="Y325" s="191"/>
      <c r="Z325" s="191">
        <v>0</v>
      </c>
    </row>
    <row r="326" spans="1:26" ht="12" customHeight="1">
      <c r="A326" s="191"/>
      <c r="B326" s="192"/>
      <c r="C326" s="193"/>
      <c r="D326" s="521" t="s">
        <v>289</v>
      </c>
      <c r="E326" s="521"/>
      <c r="F326" s="191"/>
      <c r="G326" s="195"/>
      <c r="H326" s="194"/>
      <c r="I326" s="194"/>
      <c r="J326" s="191"/>
      <c r="K326" s="191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7"/>
      <c r="W326" s="198"/>
      <c r="X326" s="191"/>
      <c r="Y326" s="191"/>
      <c r="Z326" s="191"/>
    </row>
    <row r="327" spans="1:26" ht="12" customHeight="1">
      <c r="A327" s="191"/>
      <c r="B327" s="192"/>
      <c r="C327" s="193"/>
      <c r="D327" s="521" t="s">
        <v>290</v>
      </c>
      <c r="E327" s="521"/>
      <c r="F327" s="191"/>
      <c r="G327" s="195">
        <v>182.17</v>
      </c>
      <c r="H327" s="194"/>
      <c r="I327" s="194"/>
      <c r="J327" s="191"/>
      <c r="K327" s="191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7"/>
      <c r="W327" s="198"/>
      <c r="X327" s="191"/>
      <c r="Y327" s="191"/>
      <c r="Z327" s="191"/>
    </row>
    <row r="328" spans="1:26">
      <c r="A328" s="191"/>
      <c r="B328" s="192"/>
      <c r="C328" s="193"/>
      <c r="D328" s="522" t="s">
        <v>291</v>
      </c>
      <c r="E328" s="522"/>
      <c r="F328" s="191"/>
      <c r="G328" s="195">
        <v>6</v>
      </c>
      <c r="H328" s="194"/>
      <c r="I328" s="194"/>
      <c r="J328" s="191"/>
      <c r="K328" s="191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7"/>
      <c r="W328" s="198"/>
      <c r="X328" s="191"/>
      <c r="Y328" s="191"/>
      <c r="Z328" s="191"/>
    </row>
    <row r="329" spans="1:26">
      <c r="A329" s="191"/>
      <c r="B329" s="192"/>
      <c r="C329" s="199" t="s">
        <v>285</v>
      </c>
      <c r="D329" s="528" t="s">
        <v>286</v>
      </c>
      <c r="E329" s="528"/>
      <c r="F329" s="191"/>
      <c r="G329" s="195"/>
      <c r="H329" s="194"/>
      <c r="I329" s="200">
        <f>ROUND((SUM(I319:I328))/1,2)</f>
        <v>0</v>
      </c>
      <c r="J329" s="212"/>
      <c r="K329" s="212"/>
      <c r="L329" s="202">
        <f>ROUND((SUM(L319:L328))/1,2)</f>
        <v>0</v>
      </c>
      <c r="M329" s="202">
        <f>ROUND((SUM(M319:M328))/1,2)</f>
        <v>0</v>
      </c>
      <c r="N329" s="202"/>
      <c r="O329" s="202"/>
      <c r="P329" s="202"/>
      <c r="Q329" s="202"/>
      <c r="R329" s="202"/>
      <c r="S329" s="202">
        <f>ROUND((SUM(S319:S328))/1,2)</f>
        <v>0.09</v>
      </c>
      <c r="T329" s="202"/>
      <c r="U329" s="202"/>
      <c r="V329" s="203">
        <f>ROUND((SUM(V319:V328))/1,2)</f>
        <v>0</v>
      </c>
      <c r="W329" s="198"/>
      <c r="X329" s="191"/>
      <c r="Y329" s="191"/>
      <c r="Z329" s="191"/>
    </row>
    <row r="330" spans="1:26">
      <c r="A330" s="191"/>
      <c r="B330" s="192"/>
      <c r="C330" s="193"/>
      <c r="D330" s="522"/>
      <c r="E330" s="522"/>
      <c r="F330" s="191"/>
      <c r="G330" s="195"/>
      <c r="H330" s="194"/>
      <c r="I330" s="194"/>
      <c r="J330" s="191"/>
      <c r="K330" s="191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7"/>
      <c r="W330" s="198"/>
      <c r="X330" s="191"/>
      <c r="Y330" s="191"/>
      <c r="Z330" s="191"/>
    </row>
    <row r="331" spans="1:26">
      <c r="A331" s="191"/>
      <c r="B331" s="192"/>
      <c r="C331" s="193"/>
      <c r="D331" s="533" t="s">
        <v>48</v>
      </c>
      <c r="E331" s="533"/>
      <c r="F331" s="191"/>
      <c r="G331" s="195"/>
      <c r="H331" s="194"/>
      <c r="I331" s="200">
        <f>ROUND((SUM(I144:I330))/2,2)</f>
        <v>0</v>
      </c>
      <c r="J331" s="212"/>
      <c r="K331" s="212"/>
      <c r="L331" s="202">
        <f>ROUND((SUM(L144:L330))/2,2)</f>
        <v>0</v>
      </c>
      <c r="M331" s="202">
        <f>ROUND((SUM(M144:M330))/2,2)</f>
        <v>0</v>
      </c>
      <c r="N331" s="202"/>
      <c r="O331" s="202"/>
      <c r="P331" s="202"/>
      <c r="Q331" s="202"/>
      <c r="R331" s="202"/>
      <c r="S331" s="202">
        <f>ROUND((SUM(S144:S330))/2,2)</f>
        <v>91.18</v>
      </c>
      <c r="T331" s="202"/>
      <c r="U331" s="202"/>
      <c r="V331" s="203">
        <f>ROUND((SUM(V144:V330))/2,2)</f>
        <v>157.56</v>
      </c>
      <c r="W331" s="198"/>
      <c r="X331" s="191"/>
      <c r="Y331" s="191"/>
      <c r="Z331" s="191"/>
    </row>
    <row r="332" spans="1:26">
      <c r="A332" s="191"/>
      <c r="B332" s="192"/>
      <c r="C332" s="193"/>
      <c r="D332" s="522"/>
      <c r="E332" s="522"/>
      <c r="F332" s="191"/>
      <c r="G332" s="195"/>
      <c r="H332" s="194"/>
      <c r="I332" s="194"/>
      <c r="J332" s="191"/>
      <c r="K332" s="191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7"/>
      <c r="W332" s="198"/>
      <c r="X332" s="191"/>
      <c r="Y332" s="191"/>
      <c r="Z332" s="191"/>
    </row>
    <row r="333" spans="1:26">
      <c r="A333" s="191"/>
      <c r="B333" s="192"/>
      <c r="C333" s="193"/>
      <c r="D333" s="533" t="s">
        <v>57</v>
      </c>
      <c r="E333" s="533"/>
      <c r="F333" s="191"/>
      <c r="G333" s="195"/>
      <c r="H333" s="194"/>
      <c r="I333" s="194"/>
      <c r="J333" s="191"/>
      <c r="K333" s="191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7"/>
      <c r="W333" s="198"/>
      <c r="X333" s="191"/>
      <c r="Y333" s="191"/>
      <c r="Z333" s="191"/>
    </row>
    <row r="334" spans="1:26">
      <c r="A334" s="191"/>
      <c r="B334" s="192"/>
      <c r="C334" s="199" t="s">
        <v>294</v>
      </c>
      <c r="D334" s="528" t="s">
        <v>295</v>
      </c>
      <c r="E334" s="528"/>
      <c r="F334" s="191"/>
      <c r="G334" s="195"/>
      <c r="H334" s="194"/>
      <c r="I334" s="194"/>
      <c r="J334" s="191"/>
      <c r="K334" s="191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7"/>
      <c r="W334" s="198"/>
      <c r="X334" s="191"/>
      <c r="Y334" s="191"/>
      <c r="Z334" s="191"/>
    </row>
    <row r="335" spans="1:26" ht="24.95" customHeight="1">
      <c r="A335" s="213"/>
      <c r="B335" s="214">
        <v>63</v>
      </c>
      <c r="C335" s="215" t="s">
        <v>296</v>
      </c>
      <c r="D335" s="534" t="s">
        <v>297</v>
      </c>
      <c r="E335" s="534"/>
      <c r="F335" s="216" t="s">
        <v>298</v>
      </c>
      <c r="G335" s="217">
        <v>1</v>
      </c>
      <c r="H335" s="218"/>
      <c r="I335" s="219">
        <f>ROUND(G335*(H335),2)</f>
        <v>0</v>
      </c>
      <c r="J335" s="216">
        <f>ROUND(G335*(N335),2)</f>
        <v>0</v>
      </c>
      <c r="K335" s="191">
        <f>ROUND(G335*(O335),2)</f>
        <v>0</v>
      </c>
      <c r="L335" s="195">
        <f>ROUND(G335*(H335),2)</f>
        <v>0</v>
      </c>
      <c r="M335" s="195">
        <f>ROUND(G335*(H335),2)</f>
        <v>0</v>
      </c>
      <c r="N335" s="195">
        <v>0</v>
      </c>
      <c r="O335" s="195"/>
      <c r="P335" s="195">
        <v>0</v>
      </c>
      <c r="Q335" s="195"/>
      <c r="R335" s="195">
        <v>0</v>
      </c>
      <c r="S335" s="195">
        <f>ROUND(G335*(P335),3)</f>
        <v>0</v>
      </c>
      <c r="T335" s="195"/>
      <c r="U335" s="195"/>
      <c r="V335" s="197">
        <f>ROUND(G335*(X335),3)</f>
        <v>0</v>
      </c>
      <c r="W335" s="198"/>
      <c r="X335" s="191">
        <v>0</v>
      </c>
      <c r="Y335" s="191"/>
      <c r="Z335" s="191">
        <v>0</v>
      </c>
    </row>
    <row r="336" spans="1:26" ht="24.95" customHeight="1">
      <c r="A336" s="213"/>
      <c r="B336" s="214">
        <v>64</v>
      </c>
      <c r="C336" s="215" t="s">
        <v>299</v>
      </c>
      <c r="D336" s="534" t="s">
        <v>300</v>
      </c>
      <c r="E336" s="534"/>
      <c r="F336" s="216" t="s">
        <v>298</v>
      </c>
      <c r="G336" s="217">
        <v>1</v>
      </c>
      <c r="H336" s="218"/>
      <c r="I336" s="219">
        <f>ROUND(G336*(H336),2)</f>
        <v>0</v>
      </c>
      <c r="J336" s="216">
        <f>ROUND(G336*(N336),2)</f>
        <v>0</v>
      </c>
      <c r="K336" s="191">
        <f>ROUND(G336*(O336),2)</f>
        <v>0</v>
      </c>
      <c r="L336" s="195">
        <f>ROUND(G336*(H336),2)</f>
        <v>0</v>
      </c>
      <c r="M336" s="195">
        <f>ROUND(G336*(H336),2)</f>
        <v>0</v>
      </c>
      <c r="N336" s="195">
        <v>0</v>
      </c>
      <c r="O336" s="195"/>
      <c r="P336" s="195">
        <v>0</v>
      </c>
      <c r="Q336" s="195"/>
      <c r="R336" s="195">
        <v>0</v>
      </c>
      <c r="S336" s="195">
        <f>ROUND(G336*(P336),3)</f>
        <v>0</v>
      </c>
      <c r="T336" s="195"/>
      <c r="U336" s="195"/>
      <c r="V336" s="197">
        <f>ROUND(G336*(X336),3)</f>
        <v>0</v>
      </c>
      <c r="W336" s="198"/>
      <c r="X336" s="191">
        <v>0</v>
      </c>
      <c r="Y336" s="191"/>
      <c r="Z336" s="191">
        <v>0</v>
      </c>
    </row>
    <row r="337" spans="1:26">
      <c r="A337" s="191"/>
      <c r="B337" s="192"/>
      <c r="C337" s="199" t="s">
        <v>294</v>
      </c>
      <c r="D337" s="528" t="s">
        <v>295</v>
      </c>
      <c r="E337" s="528"/>
      <c r="F337" s="191"/>
      <c r="G337" s="195"/>
      <c r="H337" s="194"/>
      <c r="I337" s="200">
        <f>ROUND((SUM(I334:I336))/1,2)</f>
        <v>0</v>
      </c>
      <c r="J337" s="212"/>
      <c r="K337" s="212"/>
      <c r="L337" s="202">
        <f>ROUND((SUM(L334:L336))/1,2)</f>
        <v>0</v>
      </c>
      <c r="M337" s="202">
        <f>ROUND((SUM(M334:M336))/1,2)</f>
        <v>0</v>
      </c>
      <c r="N337" s="202"/>
      <c r="O337" s="202"/>
      <c r="P337" s="202"/>
      <c r="Q337" s="195"/>
      <c r="R337" s="195"/>
      <c r="S337" s="202">
        <f>ROUND((SUM(S334:S336))/1,2)</f>
        <v>0</v>
      </c>
      <c r="T337" s="202"/>
      <c r="U337" s="202"/>
      <c r="V337" s="203">
        <f>ROUND((SUM(V334:V336))/1,2)</f>
        <v>0</v>
      </c>
      <c r="W337" s="198"/>
      <c r="X337" s="191"/>
      <c r="Y337" s="191"/>
      <c r="Z337" s="191"/>
    </row>
    <row r="338" spans="1:26">
      <c r="A338" s="191"/>
      <c r="B338" s="192"/>
      <c r="C338" s="193"/>
      <c r="D338" s="522"/>
      <c r="E338" s="522"/>
      <c r="F338" s="191"/>
      <c r="G338" s="195"/>
      <c r="H338" s="194"/>
      <c r="I338" s="194"/>
      <c r="J338" s="191"/>
      <c r="K338" s="191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7"/>
      <c r="W338" s="198"/>
      <c r="X338" s="191"/>
      <c r="Y338" s="191"/>
      <c r="Z338" s="191"/>
    </row>
    <row r="339" spans="1:26">
      <c r="A339" s="191"/>
      <c r="B339" s="192"/>
      <c r="C339" s="193"/>
      <c r="D339" s="535" t="s">
        <v>57</v>
      </c>
      <c r="E339" s="535"/>
      <c r="F339" s="191"/>
      <c r="G339" s="195"/>
      <c r="H339" s="194"/>
      <c r="I339" s="200">
        <f>ROUND((SUM(I333:I338))/2,2)</f>
        <v>0</v>
      </c>
      <c r="J339" s="191"/>
      <c r="K339" s="191"/>
      <c r="L339" s="195">
        <f>ROUND((SUM(L333:L338))/2,2)</f>
        <v>0</v>
      </c>
      <c r="M339" s="195">
        <f>ROUND((SUM(M333:M338))/2,2)</f>
        <v>0</v>
      </c>
      <c r="N339" s="195"/>
      <c r="O339" s="195"/>
      <c r="P339" s="202"/>
      <c r="Q339" s="195"/>
      <c r="R339" s="195"/>
      <c r="S339" s="202">
        <f>ROUND((SUM(S333:S338))/2,2)</f>
        <v>0</v>
      </c>
      <c r="T339" s="195"/>
      <c r="U339" s="195"/>
      <c r="V339" s="203">
        <f>ROUND((SUM(V333:V338))/2,2)</f>
        <v>0</v>
      </c>
      <c r="W339" s="198"/>
      <c r="X339" s="191"/>
      <c r="Y339" s="191"/>
      <c r="Z339" s="191"/>
    </row>
    <row r="340" spans="1:26">
      <c r="A340" s="13"/>
      <c r="B340" s="220"/>
      <c r="C340" s="221"/>
      <c r="D340" s="518" t="s">
        <v>59</v>
      </c>
      <c r="E340" s="518"/>
      <c r="F340" s="222"/>
      <c r="G340" s="223"/>
      <c r="H340" s="224"/>
      <c r="I340" s="224">
        <f>ROUND((SUM(I90:I339))/3,2)</f>
        <v>0</v>
      </c>
      <c r="J340" s="222"/>
      <c r="K340" s="222">
        <f>ROUND((SUM(K90:K339))/3,2)</f>
        <v>0</v>
      </c>
      <c r="L340" s="223">
        <f>ROUND((SUM(L90:L339))/3,2)</f>
        <v>0</v>
      </c>
      <c r="M340" s="223">
        <f>ROUND((SUM(M90:M339))/3,2)</f>
        <v>0</v>
      </c>
      <c r="N340" s="223"/>
      <c r="O340" s="223"/>
      <c r="P340" s="223"/>
      <c r="Q340" s="223"/>
      <c r="R340" s="223"/>
      <c r="S340" s="223">
        <f>ROUND((SUM(S90:S339))/3,2)</f>
        <v>123.81</v>
      </c>
      <c r="T340" s="223"/>
      <c r="U340" s="223"/>
      <c r="V340" s="225">
        <f>ROUND((SUM(V90:V339))/3,2)</f>
        <v>157.56</v>
      </c>
      <c r="W340" s="27"/>
      <c r="X340" s="13"/>
      <c r="Y340" s="13">
        <f>(SUM(Y90:Y339))</f>
        <v>0</v>
      </c>
      <c r="Z340" s="13">
        <f>(SUM(Z90:Z339))</f>
        <v>0</v>
      </c>
    </row>
    <row r="341" spans="1:26" hidden="1">
      <c r="A341" s="13"/>
      <c r="B341" s="13"/>
      <c r="C341" s="13"/>
      <c r="D341" s="13"/>
      <c r="E341" s="13"/>
      <c r="F341" s="13"/>
      <c r="G341" s="182"/>
      <c r="H341" s="58"/>
      <c r="I341" s="58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idden="1">
      <c r="A342" s="13"/>
      <c r="B342" s="13"/>
      <c r="C342" s="13"/>
      <c r="D342" s="13"/>
      <c r="E342" s="13"/>
      <c r="F342" s="13"/>
      <c r="G342" s="182"/>
      <c r="H342" s="58"/>
      <c r="I342" s="58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idden="1">
      <c r="A343" s="13"/>
      <c r="B343" s="13"/>
      <c r="C343" s="13"/>
      <c r="D343" s="13"/>
      <c r="E343" s="13"/>
      <c r="F343" s="13"/>
      <c r="G343" s="182"/>
      <c r="H343" s="58"/>
      <c r="I343" s="58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idden="1">
      <c r="A344" s="13"/>
      <c r="B344" s="13"/>
      <c r="C344" s="13"/>
      <c r="D344" s="13"/>
      <c r="E344" s="13"/>
      <c r="F344" s="13"/>
      <c r="G344" s="182"/>
      <c r="H344" s="58"/>
      <c r="I344" s="58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idden="1">
      <c r="A345" s="13"/>
      <c r="B345" s="13"/>
      <c r="C345" s="13"/>
      <c r="D345" s="13"/>
      <c r="E345" s="13"/>
      <c r="F345" s="13"/>
      <c r="G345" s="182"/>
      <c r="H345" s="58"/>
      <c r="I345" s="58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idden="1">
      <c r="A346" s="13"/>
      <c r="B346" s="13"/>
      <c r="C346" s="13"/>
      <c r="D346" s="13"/>
      <c r="E346" s="13"/>
      <c r="F346" s="13"/>
      <c r="G346" s="182"/>
      <c r="H346" s="58"/>
      <c r="I346" s="58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idden="1">
      <c r="A347" s="13"/>
      <c r="B347" s="13"/>
      <c r="C347" s="13"/>
      <c r="D347" s="13"/>
      <c r="E347" s="13"/>
      <c r="F347" s="13"/>
      <c r="G347" s="182"/>
      <c r="H347" s="58"/>
      <c r="I347" s="58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idden="1">
      <c r="A348" s="13"/>
      <c r="B348" s="13"/>
      <c r="C348" s="13"/>
      <c r="D348" s="13"/>
      <c r="E348" s="13"/>
      <c r="F348" s="13"/>
      <c r="G348" s="182"/>
      <c r="H348" s="58"/>
      <c r="I348" s="58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idden="1">
      <c r="A349" s="13"/>
      <c r="B349" s="13"/>
      <c r="C349" s="13"/>
      <c r="D349" s="13"/>
      <c r="E349" s="13"/>
      <c r="F349" s="13"/>
      <c r="G349" s="182"/>
      <c r="H349" s="58"/>
      <c r="I349" s="58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idden="1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>
      <c r="A680" s="8"/>
      <c r="B680" s="8"/>
      <c r="C680" s="8"/>
      <c r="D680" s="8"/>
      <c r="E680" s="8"/>
      <c r="F680" s="8"/>
      <c r="G680" s="21"/>
      <c r="H680" s="12"/>
      <c r="I680" s="12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idden="1">
      <c r="A681" s="8"/>
      <c r="B681" s="8"/>
      <c r="C681" s="8"/>
      <c r="D681" s="8"/>
      <c r="E681" s="8"/>
      <c r="F681" s="8"/>
      <c r="G681" s="21"/>
      <c r="H681" s="12"/>
      <c r="I681" s="12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idden="1">
      <c r="A682" s="8"/>
      <c r="B682" s="8"/>
      <c r="C682" s="8"/>
      <c r="D682" s="8"/>
      <c r="E682" s="8"/>
      <c r="F682" s="8"/>
      <c r="G682" s="21"/>
      <c r="H682" s="12"/>
      <c r="I682" s="12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idden="1">
      <c r="A683" s="8"/>
      <c r="B683" s="8"/>
      <c r="C683" s="8"/>
      <c r="D683" s="8"/>
      <c r="E683" s="8"/>
      <c r="F683" s="8"/>
      <c r="G683" s="21"/>
      <c r="H683" s="12"/>
      <c r="I683" s="12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idden="1">
      <c r="A684" s="8"/>
      <c r="B684" s="8"/>
      <c r="C684" s="8"/>
      <c r="D684" s="8"/>
      <c r="E684" s="8"/>
      <c r="F684" s="8"/>
      <c r="G684" s="21"/>
      <c r="H684" s="12"/>
      <c r="I684" s="12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idden="1">
      <c r="A685" s="8"/>
      <c r="B685" s="8"/>
      <c r="C685" s="8"/>
      <c r="D685" s="8"/>
      <c r="E685" s="8"/>
      <c r="F685" s="8"/>
      <c r="G685" s="21"/>
      <c r="H685" s="12"/>
      <c r="I685" s="12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idden="1">
      <c r="A686" s="8"/>
      <c r="B686" s="8"/>
      <c r="C686" s="8"/>
      <c r="D686" s="8"/>
      <c r="E686" s="8"/>
      <c r="F686" s="8"/>
      <c r="G686" s="21"/>
      <c r="H686" s="12"/>
      <c r="I686" s="12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idden="1">
      <c r="A687" s="8"/>
      <c r="B687" s="8"/>
      <c r="C687" s="8"/>
      <c r="D687" s="8"/>
      <c r="E687" s="8"/>
      <c r="F687" s="8"/>
      <c r="G687" s="21"/>
      <c r="H687" s="12"/>
      <c r="I687" s="12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idden="1">
      <c r="A688" s="8"/>
      <c r="B688" s="8"/>
      <c r="C688" s="8"/>
      <c r="D688" s="8"/>
      <c r="E688" s="8"/>
      <c r="F688" s="8"/>
      <c r="G688" s="21"/>
      <c r="H688" s="12"/>
      <c r="I688" s="12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idden="1">
      <c r="A689" s="8"/>
      <c r="B689" s="8"/>
      <c r="C689" s="8"/>
      <c r="D689" s="8"/>
      <c r="E689" s="8"/>
      <c r="F689" s="8"/>
      <c r="G689" s="21"/>
      <c r="H689" s="12"/>
      <c r="I689" s="12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idden="1">
      <c r="A690" s="8"/>
      <c r="B690" s="8"/>
      <c r="C690" s="8"/>
      <c r="D690" s="8"/>
      <c r="E690" s="8"/>
      <c r="F690" s="8"/>
      <c r="G690" s="21"/>
      <c r="H690" s="12"/>
      <c r="I690" s="12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idden="1">
      <c r="A691" s="8"/>
      <c r="B691" s="8"/>
      <c r="C691" s="8"/>
      <c r="D691" s="8"/>
      <c r="E691" s="8"/>
      <c r="F691" s="8"/>
      <c r="G691" s="21"/>
      <c r="H691" s="12"/>
      <c r="I691" s="12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idden="1">
      <c r="A692" s="8"/>
      <c r="B692" s="8"/>
      <c r="C692" s="8"/>
      <c r="D692" s="8"/>
      <c r="E692" s="8"/>
      <c r="F692" s="8"/>
      <c r="G692" s="21"/>
      <c r="H692" s="12"/>
      <c r="I692" s="12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idden="1">
      <c r="A693" s="8"/>
      <c r="B693" s="8"/>
      <c r="C693" s="8"/>
      <c r="D693" s="8"/>
      <c r="E693" s="8"/>
      <c r="F693" s="8"/>
      <c r="G693" s="21"/>
      <c r="H693" s="12"/>
      <c r="I693" s="12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idden="1">
      <c r="A694" s="8"/>
      <c r="B694" s="8"/>
      <c r="C694" s="8"/>
      <c r="D694" s="8"/>
      <c r="E694" s="8"/>
      <c r="F694" s="8"/>
      <c r="G694" s="21"/>
      <c r="H694" s="12"/>
      <c r="I694" s="12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idden="1">
      <c r="A695" s="8"/>
      <c r="B695" s="8"/>
      <c r="C695" s="8"/>
      <c r="D695" s="8"/>
      <c r="E695" s="8"/>
      <c r="F695" s="8"/>
      <c r="G695" s="21"/>
      <c r="H695" s="12"/>
      <c r="I695" s="12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idden="1">
      <c r="A696" s="8"/>
      <c r="B696" s="8"/>
      <c r="C696" s="8"/>
      <c r="D696" s="8"/>
      <c r="E696" s="8"/>
      <c r="F696" s="8"/>
      <c r="G696" s="21"/>
      <c r="H696" s="12"/>
      <c r="I696" s="12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idden="1">
      <c r="A697" s="8"/>
      <c r="B697" s="8"/>
      <c r="C697" s="8"/>
      <c r="D697" s="8"/>
      <c r="E697" s="8"/>
      <c r="F697" s="8"/>
      <c r="G697" s="21"/>
      <c r="H697" s="12"/>
      <c r="I697" s="12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idden="1">
      <c r="A698" s="8"/>
      <c r="B698" s="8"/>
      <c r="C698" s="8"/>
      <c r="D698" s="8"/>
      <c r="E698" s="8"/>
      <c r="F698" s="8"/>
      <c r="G698" s="21"/>
      <c r="H698" s="12"/>
      <c r="I698" s="12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idden="1">
      <c r="A699" s="8"/>
      <c r="B699" s="8"/>
      <c r="C699" s="8"/>
      <c r="D699" s="8"/>
      <c r="E699" s="8"/>
      <c r="F699" s="8"/>
      <c r="G699" s="21"/>
      <c r="H699" s="12"/>
      <c r="I699" s="12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idden="1">
      <c r="A700" s="8"/>
      <c r="B700" s="8"/>
      <c r="C700" s="8"/>
      <c r="D700" s="8"/>
      <c r="E700" s="8"/>
      <c r="F700" s="8"/>
      <c r="G700" s="21"/>
      <c r="H700" s="12"/>
      <c r="I700" s="12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idden="1">
      <c r="A701" s="8"/>
      <c r="B701" s="8"/>
      <c r="C701" s="8"/>
      <c r="D701" s="8"/>
      <c r="E701" s="8"/>
      <c r="F701" s="8"/>
      <c r="G701" s="21"/>
      <c r="H701" s="12"/>
      <c r="I701" s="12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idden="1">
      <c r="A702" s="8"/>
      <c r="B702" s="8"/>
      <c r="C702" s="8"/>
      <c r="D702" s="8"/>
      <c r="E702" s="8"/>
      <c r="F702" s="8"/>
      <c r="G702" s="21"/>
      <c r="H702" s="12"/>
      <c r="I702" s="12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idden="1">
      <c r="A703" s="8"/>
      <c r="B703" s="8"/>
      <c r="C703" s="8"/>
      <c r="D703" s="8"/>
      <c r="E703" s="8"/>
      <c r="F703" s="8"/>
      <c r="G703" s="21"/>
      <c r="H703" s="12"/>
      <c r="I703" s="12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idden="1">
      <c r="A704" s="8"/>
      <c r="B704" s="8"/>
      <c r="C704" s="8"/>
      <c r="D704" s="8"/>
      <c r="E704" s="8"/>
      <c r="F704" s="8"/>
      <c r="G704" s="21"/>
      <c r="H704" s="12"/>
      <c r="I704" s="12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idden="1">
      <c r="A705" s="8"/>
      <c r="B705" s="8"/>
      <c r="C705" s="8"/>
      <c r="D705" s="8"/>
      <c r="E705" s="8"/>
      <c r="F705" s="8"/>
      <c r="G705" s="21"/>
      <c r="H705" s="12"/>
      <c r="I705" s="12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idden="1">
      <c r="A706" s="8"/>
      <c r="B706" s="8"/>
      <c r="C706" s="8"/>
      <c r="D706" s="8"/>
      <c r="E706" s="8"/>
      <c r="F706" s="8"/>
      <c r="G706" s="21"/>
      <c r="H706" s="12"/>
      <c r="I706" s="12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idden="1">
      <c r="A707" s="8"/>
      <c r="B707" s="8"/>
      <c r="C707" s="8"/>
      <c r="D707" s="8"/>
      <c r="E707" s="8"/>
      <c r="F707" s="8"/>
      <c r="G707" s="21"/>
      <c r="H707" s="12"/>
      <c r="I707" s="12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idden="1">
      <c r="A708" s="8"/>
      <c r="B708" s="8"/>
      <c r="C708" s="8"/>
      <c r="D708" s="8"/>
      <c r="E708" s="8"/>
      <c r="F708" s="8"/>
      <c r="G708" s="21"/>
      <c r="H708" s="12"/>
      <c r="I708" s="12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idden="1">
      <c r="A709" s="8"/>
      <c r="B709" s="8"/>
      <c r="C709" s="8"/>
      <c r="D709" s="8"/>
      <c r="E709" s="8"/>
      <c r="F709" s="8"/>
      <c r="G709" s="21"/>
      <c r="H709" s="12"/>
      <c r="I709" s="12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idden="1">
      <c r="A710" s="8"/>
      <c r="B710" s="8"/>
      <c r="C710" s="8"/>
      <c r="D710" s="8"/>
      <c r="E710" s="8"/>
      <c r="F710" s="8"/>
      <c r="G710" s="21"/>
      <c r="H710" s="12"/>
      <c r="I710" s="12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idden="1">
      <c r="A711" s="8"/>
      <c r="B711" s="8"/>
      <c r="C711" s="8"/>
      <c r="D711" s="8"/>
      <c r="E711" s="8"/>
      <c r="F711" s="8"/>
      <c r="G711" s="21"/>
      <c r="H711" s="12"/>
      <c r="I711" s="12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idden="1">
      <c r="A712" s="8"/>
      <c r="B712" s="8"/>
      <c r="C712" s="8"/>
      <c r="D712" s="8"/>
      <c r="E712" s="8"/>
      <c r="F712" s="8"/>
      <c r="G712" s="21"/>
      <c r="H712" s="12"/>
      <c r="I712" s="12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idden="1">
      <c r="A713" s="8"/>
      <c r="B713" s="8"/>
      <c r="C713" s="8"/>
      <c r="D713" s="8"/>
      <c r="E713" s="8"/>
      <c r="F713" s="8"/>
      <c r="G713" s="21"/>
      <c r="H713" s="12"/>
      <c r="I713" s="12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idden="1">
      <c r="A714" s="8"/>
      <c r="B714" s="8"/>
      <c r="C714" s="8"/>
      <c r="D714" s="8"/>
      <c r="E714" s="8"/>
      <c r="F714" s="8"/>
      <c r="G714" s="21"/>
      <c r="H714" s="12"/>
      <c r="I714" s="12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idden="1">
      <c r="A715" s="8"/>
      <c r="B715" s="8"/>
      <c r="C715" s="8"/>
      <c r="D715" s="8"/>
      <c r="E715" s="8"/>
      <c r="F715" s="8"/>
      <c r="G715" s="21"/>
      <c r="H715" s="12"/>
      <c r="I715" s="12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idden="1">
      <c r="A716" s="8"/>
      <c r="B716" s="8"/>
      <c r="C716" s="8"/>
      <c r="D716" s="8"/>
      <c r="E716" s="8"/>
      <c r="F716" s="8"/>
      <c r="G716" s="21"/>
      <c r="H716" s="12"/>
      <c r="I716" s="12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idden="1">
      <c r="A717" s="8"/>
      <c r="B717" s="8"/>
      <c r="C717" s="8"/>
      <c r="D717" s="8"/>
      <c r="E717" s="8"/>
      <c r="F717" s="8"/>
      <c r="G717" s="21"/>
      <c r="H717" s="12"/>
      <c r="I717" s="12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idden="1">
      <c r="A718" s="8"/>
      <c r="B718" s="8"/>
      <c r="C718" s="8"/>
      <c r="D718" s="8"/>
      <c r="E718" s="8"/>
      <c r="F718" s="8"/>
      <c r="G718" s="21"/>
      <c r="H718" s="12"/>
      <c r="I718" s="12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idden="1">
      <c r="A719" s="8"/>
      <c r="B719" s="8"/>
      <c r="C719" s="8"/>
      <c r="D719" s="8"/>
      <c r="E719" s="8"/>
      <c r="F719" s="8"/>
      <c r="G719" s="21"/>
      <c r="H719" s="12"/>
      <c r="I719" s="12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idden="1">
      <c r="A720" s="8"/>
      <c r="B720" s="8"/>
      <c r="C720" s="8"/>
      <c r="D720" s="8"/>
      <c r="E720" s="8"/>
      <c r="F720" s="8"/>
      <c r="G720" s="21"/>
      <c r="H720" s="12"/>
      <c r="I720" s="12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idden="1">
      <c r="A721" s="8"/>
      <c r="B721" s="8"/>
      <c r="C721" s="8"/>
      <c r="D721" s="8"/>
      <c r="E721" s="8"/>
      <c r="F721" s="8"/>
      <c r="G721" s="21"/>
      <c r="H721" s="12"/>
      <c r="I721" s="12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idden="1">
      <c r="A722" s="8"/>
      <c r="B722" s="8"/>
      <c r="C722" s="8"/>
      <c r="D722" s="8"/>
      <c r="E722" s="8"/>
      <c r="F722" s="8"/>
      <c r="G722" s="21"/>
      <c r="H722" s="12"/>
      <c r="I722" s="12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idden="1">
      <c r="A723" s="8"/>
      <c r="B723" s="8"/>
      <c r="C723" s="8"/>
      <c r="D723" s="8"/>
      <c r="E723" s="8"/>
      <c r="F723" s="8"/>
      <c r="G723" s="21"/>
      <c r="H723" s="12"/>
      <c r="I723" s="12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idden="1">
      <c r="A724" s="8"/>
      <c r="B724" s="8"/>
      <c r="C724" s="8"/>
      <c r="D724" s="8"/>
      <c r="E724" s="8"/>
      <c r="F724" s="8"/>
      <c r="G724" s="21"/>
      <c r="H724" s="12"/>
      <c r="I724" s="12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idden="1">
      <c r="A725" s="8"/>
      <c r="B725" s="8"/>
      <c r="C725" s="8"/>
      <c r="D725" s="8"/>
      <c r="E725" s="8"/>
      <c r="F725" s="8"/>
      <c r="G725" s="21"/>
      <c r="H725" s="12"/>
      <c r="I725" s="12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idden="1">
      <c r="A726" s="8"/>
      <c r="B726" s="8"/>
      <c r="C726" s="8"/>
      <c r="D726" s="8"/>
      <c r="E726" s="8"/>
      <c r="F726" s="8"/>
      <c r="G726" s="21"/>
      <c r="H726" s="12"/>
      <c r="I726" s="12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idden="1">
      <c r="A727" s="8"/>
      <c r="B727" s="8"/>
      <c r="C727" s="8"/>
      <c r="D727" s="8"/>
      <c r="E727" s="8"/>
      <c r="F727" s="8"/>
      <c r="G727" s="21"/>
      <c r="H727" s="12"/>
      <c r="I727" s="12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idden="1">
      <c r="A728" s="8"/>
      <c r="B728" s="8"/>
      <c r="C728" s="8"/>
      <c r="D728" s="8"/>
      <c r="E728" s="8"/>
      <c r="F728" s="8"/>
      <c r="G728" s="21"/>
      <c r="H728" s="12"/>
      <c r="I728" s="12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idden="1">
      <c r="A729" s="8"/>
      <c r="B729" s="8"/>
      <c r="C729" s="8"/>
      <c r="D729" s="8"/>
      <c r="E729" s="8"/>
      <c r="F729" s="8"/>
      <c r="G729" s="21"/>
      <c r="H729" s="12"/>
      <c r="I729" s="12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idden="1">
      <c r="A730" s="8"/>
      <c r="B730" s="8"/>
      <c r="C730" s="8"/>
      <c r="D730" s="8"/>
      <c r="E730" s="8"/>
      <c r="F730" s="8"/>
      <c r="G730" s="21"/>
      <c r="H730" s="12"/>
      <c r="I730" s="12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idden="1">
      <c r="A731" s="8"/>
      <c r="B731" s="8"/>
      <c r="C731" s="8"/>
      <c r="D731" s="8"/>
      <c r="E731" s="8"/>
      <c r="F731" s="8"/>
      <c r="G731" s="21"/>
      <c r="H731" s="12"/>
      <c r="I731" s="12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idden="1">
      <c r="A732" s="8"/>
      <c r="B732" s="8"/>
      <c r="C732" s="8"/>
      <c r="D732" s="8"/>
      <c r="E732" s="8"/>
      <c r="F732" s="8"/>
      <c r="G732" s="21"/>
      <c r="H732" s="12"/>
      <c r="I732" s="12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idden="1">
      <c r="A733" s="8"/>
      <c r="B733" s="8"/>
      <c r="C733" s="8"/>
      <c r="D733" s="8"/>
      <c r="E733" s="8"/>
      <c r="F733" s="8"/>
      <c r="G733" s="21"/>
      <c r="H733" s="12"/>
      <c r="I733" s="12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idden="1">
      <c r="A734" s="8"/>
      <c r="B734" s="8"/>
      <c r="C734" s="8"/>
      <c r="D734" s="8"/>
      <c r="E734" s="8"/>
      <c r="F734" s="8"/>
      <c r="G734" s="21"/>
      <c r="H734" s="12"/>
      <c r="I734" s="1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idden="1">
      <c r="A735" s="8"/>
      <c r="B735" s="8"/>
      <c r="C735" s="8"/>
      <c r="D735" s="8"/>
      <c r="E735" s="8"/>
      <c r="F735" s="8"/>
      <c r="G735" s="21"/>
      <c r="H735" s="12"/>
      <c r="I735" s="12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idden="1">
      <c r="A736" s="8"/>
      <c r="B736" s="8"/>
      <c r="C736" s="8"/>
      <c r="D736" s="8"/>
      <c r="E736" s="8"/>
      <c r="F736" s="8"/>
      <c r="G736" s="21"/>
      <c r="H736" s="12"/>
      <c r="I736" s="12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idden="1">
      <c r="A737" s="8"/>
      <c r="B737" s="8"/>
      <c r="C737" s="8"/>
      <c r="D737" s="8"/>
      <c r="E737" s="8"/>
      <c r="F737" s="8"/>
      <c r="G737" s="21"/>
      <c r="H737" s="12"/>
      <c r="I737" s="12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idden="1">
      <c r="A738" s="8"/>
      <c r="B738" s="8"/>
      <c r="C738" s="8"/>
      <c r="D738" s="8"/>
      <c r="E738" s="8"/>
      <c r="F738" s="8"/>
      <c r="G738" s="21"/>
      <c r="H738" s="12"/>
      <c r="I738" s="12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idden="1">
      <c r="A739" s="8"/>
      <c r="B739" s="8"/>
      <c r="C739" s="8"/>
      <c r="D739" s="8"/>
      <c r="E739" s="8"/>
      <c r="F739" s="8"/>
      <c r="G739" s="21"/>
      <c r="H739" s="12"/>
      <c r="I739" s="12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idden="1">
      <c r="A740" s="8"/>
      <c r="B740" s="8"/>
      <c r="C740" s="8"/>
      <c r="D740" s="8"/>
      <c r="E740" s="8"/>
      <c r="F740" s="8"/>
      <c r="G740" s="21"/>
      <c r="H740" s="12"/>
      <c r="I740" s="12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idden="1">
      <c r="A741" s="8"/>
      <c r="B741" s="8"/>
      <c r="C741" s="8"/>
      <c r="D741" s="8"/>
      <c r="E741" s="8"/>
      <c r="F741" s="8"/>
      <c r="G741" s="21"/>
      <c r="H741" s="12"/>
      <c r="I741" s="12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idden="1">
      <c r="A742" s="8"/>
      <c r="B742" s="8"/>
      <c r="C742" s="8"/>
      <c r="D742" s="8"/>
      <c r="E742" s="8"/>
      <c r="F742" s="8"/>
      <c r="G742" s="21"/>
      <c r="H742" s="12"/>
      <c r="I742" s="12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idden="1">
      <c r="A743" s="8"/>
      <c r="B743" s="8"/>
      <c r="C743" s="8"/>
      <c r="D743" s="8"/>
      <c r="E743" s="8"/>
      <c r="F743" s="8"/>
      <c r="G743" s="21"/>
      <c r="H743" s="12"/>
      <c r="I743" s="12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idden="1">
      <c r="A744" s="8"/>
      <c r="B744" s="8"/>
      <c r="C744" s="8"/>
      <c r="D744" s="8"/>
      <c r="E744" s="8"/>
      <c r="F744" s="8"/>
      <c r="G744" s="21"/>
      <c r="H744" s="12"/>
      <c r="I744" s="12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idden="1">
      <c r="A745" s="8"/>
      <c r="B745" s="8"/>
      <c r="C745" s="8"/>
      <c r="D745" s="8"/>
      <c r="E745" s="8"/>
      <c r="F745" s="8"/>
      <c r="G745" s="21"/>
      <c r="H745" s="12"/>
      <c r="I745" s="12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idden="1">
      <c r="A746" s="8"/>
      <c r="B746" s="8"/>
      <c r="C746" s="8"/>
      <c r="D746" s="8"/>
      <c r="E746" s="8"/>
      <c r="F746" s="8"/>
      <c r="G746" s="21"/>
      <c r="H746" s="12"/>
      <c r="I746" s="12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idden="1">
      <c r="A747" s="8"/>
      <c r="B747" s="8"/>
      <c r="C747" s="8"/>
      <c r="D747" s="8"/>
      <c r="E747" s="8"/>
      <c r="F747" s="8"/>
      <c r="G747" s="21"/>
      <c r="H747" s="12"/>
      <c r="I747" s="12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idden="1">
      <c r="A748" s="8"/>
      <c r="B748" s="8"/>
      <c r="C748" s="8"/>
      <c r="D748" s="8"/>
      <c r="E748" s="8"/>
      <c r="F748" s="8"/>
      <c r="G748" s="21"/>
      <c r="H748" s="12"/>
      <c r="I748" s="12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idden="1">
      <c r="A749" s="8"/>
      <c r="B749" s="8"/>
      <c r="C749" s="8"/>
      <c r="D749" s="8"/>
      <c r="E749" s="8"/>
      <c r="F749" s="8"/>
      <c r="G749" s="21"/>
      <c r="H749" s="12"/>
      <c r="I749" s="12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idden="1">
      <c r="A750" s="8"/>
      <c r="B750" s="8"/>
      <c r="C750" s="8"/>
      <c r="D750" s="8"/>
      <c r="E750" s="8"/>
      <c r="F750" s="8"/>
      <c r="G750" s="21"/>
      <c r="H750" s="12"/>
      <c r="I750" s="12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idden="1">
      <c r="A751" s="8"/>
      <c r="B751" s="8"/>
      <c r="C751" s="8"/>
      <c r="D751" s="8"/>
      <c r="E751" s="8"/>
      <c r="F751" s="8"/>
      <c r="G751" s="21"/>
      <c r="H751" s="12"/>
      <c r="I751" s="12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idden="1">
      <c r="A752" s="8"/>
      <c r="B752" s="8"/>
      <c r="C752" s="8"/>
      <c r="D752" s="8"/>
      <c r="E752" s="8"/>
      <c r="F752" s="8"/>
      <c r="G752" s="21"/>
      <c r="H752" s="12"/>
      <c r="I752" s="12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idden="1">
      <c r="A753" s="8"/>
      <c r="B753" s="8"/>
      <c r="C753" s="8"/>
      <c r="D753" s="8"/>
      <c r="E753" s="8"/>
      <c r="F753" s="8"/>
      <c r="G753" s="21"/>
      <c r="H753" s="12"/>
      <c r="I753" s="12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idden="1">
      <c r="A754" s="8"/>
      <c r="B754" s="8"/>
      <c r="C754" s="8"/>
      <c r="D754" s="8"/>
      <c r="E754" s="8"/>
      <c r="F754" s="8"/>
      <c r="G754" s="21"/>
      <c r="H754" s="12"/>
      <c r="I754" s="12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idden="1">
      <c r="A755" s="8"/>
      <c r="B755" s="8"/>
      <c r="C755" s="8"/>
      <c r="D755" s="8"/>
      <c r="E755" s="8"/>
      <c r="F755" s="8"/>
      <c r="G755" s="21"/>
      <c r="H755" s="12"/>
      <c r="I755" s="12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idden="1">
      <c r="A756" s="8"/>
      <c r="B756" s="8"/>
      <c r="C756" s="8"/>
      <c r="D756" s="8"/>
      <c r="E756" s="8"/>
      <c r="F756" s="8"/>
      <c r="G756" s="21"/>
      <c r="H756" s="12"/>
      <c r="I756" s="12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idden="1">
      <c r="A757" s="8"/>
      <c r="B757" s="8"/>
      <c r="C757" s="8"/>
      <c r="D757" s="8"/>
      <c r="E757" s="8"/>
      <c r="F757" s="8"/>
      <c r="G757" s="21"/>
      <c r="H757" s="12"/>
      <c r="I757" s="12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idden="1">
      <c r="A758" s="8"/>
      <c r="B758" s="8"/>
      <c r="C758" s="8"/>
      <c r="D758" s="8"/>
      <c r="E758" s="8"/>
      <c r="F758" s="8"/>
      <c r="G758" s="21"/>
      <c r="H758" s="12"/>
      <c r="I758" s="12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idden="1">
      <c r="A759" s="8"/>
      <c r="B759" s="8"/>
      <c r="C759" s="8"/>
      <c r="D759" s="8"/>
      <c r="E759" s="8"/>
      <c r="F759" s="8"/>
      <c r="G759" s="21"/>
      <c r="H759" s="12"/>
      <c r="I759" s="12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idden="1">
      <c r="A760" s="8"/>
      <c r="B760" s="8"/>
      <c r="C760" s="8"/>
      <c r="D760" s="8"/>
      <c r="E760" s="8"/>
      <c r="F760" s="8"/>
      <c r="G760" s="21"/>
      <c r="H760" s="12"/>
      <c r="I760" s="12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idden="1">
      <c r="A761" s="8"/>
      <c r="B761" s="8"/>
      <c r="C761" s="8"/>
      <c r="D761" s="8"/>
      <c r="E761" s="8"/>
      <c r="F761" s="8"/>
      <c r="G761" s="21"/>
      <c r="H761" s="12"/>
      <c r="I761" s="12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idden="1">
      <c r="A762" s="8"/>
      <c r="B762" s="8"/>
      <c r="C762" s="8"/>
      <c r="D762" s="8"/>
      <c r="E762" s="8"/>
      <c r="F762" s="8"/>
      <c r="G762" s="21"/>
      <c r="H762" s="12"/>
      <c r="I762" s="12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idden="1">
      <c r="A763" s="8"/>
      <c r="B763" s="8"/>
      <c r="C763" s="8"/>
      <c r="D763" s="8"/>
      <c r="E763" s="8"/>
      <c r="F763" s="8"/>
      <c r="G763" s="21"/>
      <c r="H763" s="12"/>
      <c r="I763" s="12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idden="1">
      <c r="A764" s="8"/>
      <c r="B764" s="8"/>
      <c r="C764" s="8"/>
      <c r="D764" s="8"/>
      <c r="E764" s="8"/>
      <c r="F764" s="8"/>
      <c r="G764" s="21"/>
      <c r="H764" s="12"/>
      <c r="I764" s="12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idden="1">
      <c r="A765" s="8"/>
      <c r="B765" s="8"/>
      <c r="C765" s="8"/>
      <c r="D765" s="8"/>
      <c r="E765" s="8"/>
      <c r="F765" s="8"/>
      <c r="G765" s="21"/>
      <c r="H765" s="12"/>
      <c r="I765" s="12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idden="1">
      <c r="A766" s="8"/>
      <c r="B766" s="8"/>
      <c r="C766" s="8"/>
      <c r="D766" s="8"/>
      <c r="E766" s="8"/>
      <c r="F766" s="8"/>
      <c r="G766" s="21"/>
      <c r="H766" s="12"/>
      <c r="I766" s="12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idden="1">
      <c r="A767" s="8"/>
      <c r="B767" s="8"/>
      <c r="C767" s="8"/>
      <c r="D767" s="8"/>
      <c r="E767" s="8"/>
      <c r="F767" s="8"/>
      <c r="G767" s="21"/>
      <c r="H767" s="12"/>
      <c r="I767" s="12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idden="1">
      <c r="A768" s="8"/>
      <c r="B768" s="8"/>
      <c r="C768" s="8"/>
      <c r="D768" s="8"/>
      <c r="E768" s="8"/>
      <c r="F768" s="8"/>
      <c r="G768" s="21"/>
      <c r="H768" s="12"/>
      <c r="I768" s="12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idden="1">
      <c r="A769" s="8"/>
      <c r="B769" s="8"/>
      <c r="C769" s="8"/>
      <c r="D769" s="8"/>
      <c r="E769" s="8"/>
      <c r="F769" s="8"/>
      <c r="G769" s="21"/>
      <c r="H769" s="12"/>
      <c r="I769" s="12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idden="1">
      <c r="A770" s="8"/>
      <c r="B770" s="8"/>
      <c r="C770" s="8"/>
      <c r="D770" s="8"/>
      <c r="E770" s="8"/>
      <c r="F770" s="8"/>
      <c r="G770" s="21"/>
      <c r="H770" s="12"/>
      <c r="I770" s="12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idden="1">
      <c r="A771" s="8"/>
      <c r="B771" s="8"/>
      <c r="C771" s="8"/>
      <c r="D771" s="8"/>
      <c r="E771" s="8"/>
      <c r="F771" s="8"/>
      <c r="G771" s="21"/>
      <c r="H771" s="12"/>
      <c r="I771" s="12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idden="1">
      <c r="A772" s="8"/>
      <c r="B772" s="8"/>
      <c r="C772" s="8"/>
      <c r="D772" s="8"/>
      <c r="E772" s="8"/>
      <c r="F772" s="8"/>
      <c r="G772" s="21"/>
      <c r="H772" s="12"/>
      <c r="I772" s="12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idden="1">
      <c r="A773" s="8"/>
      <c r="B773" s="8"/>
      <c r="C773" s="8"/>
      <c r="D773" s="8"/>
      <c r="E773" s="8"/>
      <c r="F773" s="8"/>
      <c r="G773" s="21"/>
      <c r="H773" s="12"/>
      <c r="I773" s="12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idden="1">
      <c r="A774" s="8"/>
      <c r="B774" s="8"/>
      <c r="C774" s="8"/>
      <c r="D774" s="8"/>
      <c r="E774" s="8"/>
      <c r="F774" s="8"/>
      <c r="G774" s="21"/>
      <c r="H774" s="12"/>
      <c r="I774" s="12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idden="1">
      <c r="A775" s="8"/>
      <c r="B775" s="8"/>
      <c r="C775" s="8"/>
      <c r="D775" s="8"/>
      <c r="E775" s="8"/>
      <c r="F775" s="8"/>
      <c r="G775" s="21"/>
      <c r="H775" s="12"/>
      <c r="I775" s="12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idden="1">
      <c r="A776" s="8"/>
      <c r="B776" s="8"/>
      <c r="C776" s="8"/>
      <c r="D776" s="8"/>
      <c r="E776" s="8"/>
      <c r="F776" s="8"/>
      <c r="G776" s="21"/>
      <c r="H776" s="12"/>
      <c r="I776" s="12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idden="1">
      <c r="A777" s="8"/>
      <c r="B777" s="8"/>
      <c r="C777" s="8"/>
      <c r="D777" s="8"/>
      <c r="E777" s="8"/>
      <c r="F777" s="8"/>
      <c r="G777" s="21"/>
      <c r="H777" s="12"/>
      <c r="I777" s="12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idden="1">
      <c r="A778" s="8"/>
      <c r="B778" s="8"/>
      <c r="C778" s="8"/>
      <c r="D778" s="8"/>
      <c r="E778" s="8"/>
      <c r="F778" s="8"/>
      <c r="G778" s="21"/>
      <c r="H778" s="12"/>
      <c r="I778" s="12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idden="1">
      <c r="A779" s="8"/>
      <c r="B779" s="8"/>
      <c r="C779" s="8"/>
      <c r="D779" s="8"/>
      <c r="E779" s="8"/>
      <c r="F779" s="8"/>
      <c r="G779" s="21"/>
      <c r="H779" s="12"/>
      <c r="I779" s="12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idden="1">
      <c r="A780" s="8"/>
      <c r="B780" s="8"/>
      <c r="C780" s="8"/>
      <c r="D780" s="8"/>
      <c r="E780" s="8"/>
      <c r="F780" s="8"/>
      <c r="G780" s="21"/>
      <c r="H780" s="12"/>
      <c r="I780" s="12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idden="1">
      <c r="A781" s="8"/>
      <c r="B781" s="8"/>
      <c r="C781" s="8"/>
      <c r="D781" s="8"/>
      <c r="E781" s="8"/>
      <c r="F781" s="8"/>
      <c r="G781" s="21"/>
      <c r="H781" s="12"/>
      <c r="I781" s="12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idden="1">
      <c r="A782" s="8"/>
      <c r="B782" s="8"/>
      <c r="C782" s="8"/>
      <c r="D782" s="8"/>
      <c r="E782" s="8"/>
      <c r="F782" s="8"/>
      <c r="G782" s="21"/>
      <c r="H782" s="12"/>
      <c r="I782" s="12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idden="1">
      <c r="A783" s="8"/>
      <c r="B783" s="8"/>
      <c r="C783" s="8"/>
      <c r="D783" s="8"/>
      <c r="E783" s="8"/>
      <c r="F783" s="8"/>
      <c r="G783" s="21"/>
      <c r="H783" s="12"/>
      <c r="I783" s="12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idden="1">
      <c r="A784" s="8"/>
      <c r="B784" s="8"/>
      <c r="C784" s="8"/>
      <c r="D784" s="8"/>
      <c r="E784" s="8"/>
      <c r="F784" s="8"/>
      <c r="G784" s="21"/>
      <c r="H784" s="12"/>
      <c r="I784" s="12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idden="1">
      <c r="A785" s="8"/>
      <c r="B785" s="8"/>
      <c r="C785" s="8"/>
      <c r="D785" s="8"/>
      <c r="E785" s="8"/>
      <c r="F785" s="8"/>
      <c r="G785" s="21"/>
      <c r="H785" s="12"/>
      <c r="I785" s="12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idden="1">
      <c r="A786" s="8"/>
      <c r="B786" s="8"/>
      <c r="C786" s="8"/>
      <c r="D786" s="8"/>
      <c r="E786" s="8"/>
      <c r="F786" s="8"/>
      <c r="G786" s="21"/>
      <c r="H786" s="12"/>
      <c r="I786" s="12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idden="1">
      <c r="A787" s="8"/>
      <c r="B787" s="8"/>
      <c r="C787" s="8"/>
      <c r="D787" s="8"/>
      <c r="E787" s="8"/>
      <c r="F787" s="8"/>
      <c r="G787" s="21"/>
      <c r="H787" s="12"/>
      <c r="I787" s="12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idden="1">
      <c r="A788" s="8"/>
      <c r="B788" s="8"/>
      <c r="C788" s="8"/>
      <c r="D788" s="8"/>
      <c r="E788" s="8"/>
      <c r="F788" s="8"/>
      <c r="G788" s="21"/>
      <c r="H788" s="12"/>
      <c r="I788" s="12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idden="1">
      <c r="A789" s="8"/>
      <c r="B789" s="8"/>
      <c r="C789" s="8"/>
      <c r="D789" s="8"/>
      <c r="E789" s="8"/>
      <c r="F789" s="8"/>
      <c r="G789" s="21"/>
      <c r="H789" s="12"/>
      <c r="I789" s="12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idden="1">
      <c r="A790" s="8"/>
      <c r="B790" s="8"/>
      <c r="C790" s="8"/>
      <c r="D790" s="8"/>
      <c r="E790" s="8"/>
      <c r="F790" s="8"/>
      <c r="G790" s="21"/>
      <c r="H790" s="12"/>
      <c r="I790" s="12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idden="1">
      <c r="A791" s="8"/>
      <c r="B791" s="8"/>
      <c r="C791" s="8"/>
      <c r="D791" s="8"/>
      <c r="E791" s="8"/>
      <c r="F791" s="8"/>
      <c r="G791" s="21"/>
      <c r="H791" s="12"/>
      <c r="I791" s="12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idden="1">
      <c r="A792" s="8"/>
      <c r="B792" s="8"/>
      <c r="C792" s="8"/>
      <c r="D792" s="8"/>
      <c r="E792" s="8"/>
      <c r="F792" s="8"/>
      <c r="G792" s="21"/>
      <c r="H792" s="12"/>
      <c r="I792" s="12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idden="1">
      <c r="A793" s="8"/>
      <c r="B793" s="8"/>
      <c r="C793" s="8"/>
      <c r="D793" s="8"/>
      <c r="E793" s="8"/>
      <c r="F793" s="8"/>
      <c r="G793" s="21"/>
      <c r="H793" s="12"/>
      <c r="I793" s="12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idden="1">
      <c r="A794" s="8"/>
      <c r="B794" s="8"/>
      <c r="C794" s="8"/>
      <c r="D794" s="8"/>
      <c r="E794" s="8"/>
      <c r="F794" s="8"/>
      <c r="G794" s="21"/>
      <c r="H794" s="12"/>
      <c r="I794" s="12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idden="1">
      <c r="A795" s="8"/>
      <c r="B795" s="8"/>
      <c r="C795" s="8"/>
      <c r="D795" s="8"/>
      <c r="E795" s="8"/>
      <c r="F795" s="8"/>
      <c r="G795" s="21"/>
      <c r="H795" s="12"/>
      <c r="I795" s="12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idden="1">
      <c r="A796" s="8"/>
      <c r="B796" s="8"/>
      <c r="C796" s="8"/>
      <c r="D796" s="8"/>
      <c r="E796" s="8"/>
      <c r="F796" s="8"/>
      <c r="G796" s="21"/>
      <c r="H796" s="12"/>
      <c r="I796" s="12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idden="1">
      <c r="A797" s="8"/>
      <c r="B797" s="8"/>
      <c r="C797" s="8"/>
      <c r="D797" s="8"/>
      <c r="E797" s="8"/>
      <c r="F797" s="8"/>
      <c r="G797" s="21"/>
      <c r="H797" s="12"/>
      <c r="I797" s="12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idden="1">
      <c r="A798" s="8"/>
      <c r="B798" s="8"/>
      <c r="C798" s="8"/>
      <c r="D798" s="8"/>
      <c r="E798" s="8"/>
      <c r="F798" s="8"/>
      <c r="G798" s="21"/>
      <c r="H798" s="12"/>
      <c r="I798" s="12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idden="1">
      <c r="A799" s="8"/>
      <c r="B799" s="8"/>
      <c r="C799" s="8"/>
      <c r="D799" s="8"/>
      <c r="E799" s="8"/>
      <c r="F799" s="8"/>
      <c r="G799" s="21"/>
      <c r="H799" s="12"/>
      <c r="I799" s="12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idden="1">
      <c r="A800" s="8"/>
      <c r="B800" s="8"/>
      <c r="C800" s="8"/>
      <c r="D800" s="8"/>
      <c r="E800" s="8"/>
      <c r="F800" s="8"/>
      <c r="G800" s="21"/>
      <c r="H800" s="12"/>
      <c r="I800" s="12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idden="1">
      <c r="A801" s="8"/>
      <c r="B801" s="8"/>
      <c r="C801" s="8"/>
      <c r="D801" s="8"/>
      <c r="E801" s="8"/>
      <c r="F801" s="8"/>
      <c r="G801" s="21"/>
      <c r="H801" s="12"/>
      <c r="I801" s="12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idden="1">
      <c r="A802" s="8"/>
      <c r="B802" s="8"/>
      <c r="C802" s="8"/>
      <c r="D802" s="8"/>
      <c r="E802" s="8"/>
      <c r="F802" s="8"/>
      <c r="G802" s="21"/>
      <c r="H802" s="12"/>
      <c r="I802" s="12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idden="1">
      <c r="A803" s="8"/>
      <c r="B803" s="8"/>
      <c r="C803" s="8"/>
      <c r="D803" s="8"/>
      <c r="E803" s="8"/>
      <c r="F803" s="8"/>
      <c r="G803" s="21"/>
      <c r="H803" s="12"/>
      <c r="I803" s="12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idden="1">
      <c r="A804" s="8"/>
      <c r="B804" s="8"/>
      <c r="C804" s="8"/>
      <c r="D804" s="8"/>
      <c r="E804" s="8"/>
      <c r="F804" s="8"/>
      <c r="G804" s="21"/>
      <c r="H804" s="12"/>
      <c r="I804" s="12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idden="1">
      <c r="A805" s="8"/>
      <c r="B805" s="8"/>
      <c r="C805" s="8"/>
      <c r="D805" s="8"/>
      <c r="E805" s="8"/>
      <c r="F805" s="8"/>
      <c r="G805" s="21"/>
      <c r="H805" s="12"/>
      <c r="I805" s="12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idden="1">
      <c r="A806" s="8"/>
      <c r="B806" s="8"/>
      <c r="C806" s="8"/>
      <c r="D806" s="8"/>
      <c r="E806" s="8"/>
      <c r="F806" s="8"/>
      <c r="G806" s="21"/>
      <c r="H806" s="12"/>
      <c r="I806" s="12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idden="1">
      <c r="A807" s="8"/>
      <c r="B807" s="8"/>
      <c r="C807" s="8"/>
      <c r="D807" s="8"/>
      <c r="E807" s="8"/>
      <c r="F807" s="8"/>
      <c r="G807" s="21"/>
      <c r="H807" s="12"/>
      <c r="I807" s="12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idden="1">
      <c r="A808" s="8"/>
      <c r="B808" s="8"/>
      <c r="C808" s="8"/>
      <c r="D808" s="8"/>
      <c r="E808" s="8"/>
      <c r="F808" s="8"/>
      <c r="G808" s="21"/>
      <c r="H808" s="12"/>
      <c r="I808" s="12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idden="1">
      <c r="A809" s="8"/>
      <c r="B809" s="8"/>
      <c r="C809" s="8"/>
      <c r="D809" s="8"/>
      <c r="E809" s="8"/>
      <c r="F809" s="8"/>
      <c r="G809" s="21"/>
      <c r="H809" s="12"/>
      <c r="I809" s="12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idden="1">
      <c r="A810" s="8"/>
      <c r="B810" s="8"/>
      <c r="C810" s="8"/>
      <c r="D810" s="8"/>
      <c r="E810" s="8"/>
      <c r="F810" s="8"/>
      <c r="G810" s="21"/>
      <c r="H810" s="12"/>
      <c r="I810" s="12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idden="1">
      <c r="A811" s="8"/>
      <c r="B811" s="8"/>
      <c r="C811" s="8"/>
      <c r="D811" s="8"/>
      <c r="E811" s="8"/>
      <c r="F811" s="8"/>
      <c r="G811" s="21"/>
      <c r="H811" s="12"/>
      <c r="I811" s="12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idden="1">
      <c r="A812" s="8"/>
      <c r="B812" s="8"/>
      <c r="C812" s="8"/>
      <c r="D812" s="8"/>
      <c r="E812" s="8"/>
      <c r="F812" s="8"/>
      <c r="G812" s="21"/>
      <c r="H812" s="12"/>
      <c r="I812" s="12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idden="1">
      <c r="A813" s="8"/>
      <c r="B813" s="8"/>
      <c r="C813" s="8"/>
      <c r="D813" s="8"/>
      <c r="E813" s="8"/>
      <c r="F813" s="8"/>
      <c r="G813" s="21"/>
      <c r="H813" s="12"/>
      <c r="I813" s="12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idden="1">
      <c r="A814" s="8"/>
      <c r="B814" s="8"/>
      <c r="C814" s="8"/>
      <c r="D814" s="8"/>
      <c r="E814" s="8"/>
      <c r="F814" s="8"/>
      <c r="G814" s="21"/>
      <c r="H814" s="12"/>
      <c r="I814" s="12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idden="1">
      <c r="A815" s="8"/>
      <c r="B815" s="8"/>
      <c r="C815" s="8"/>
      <c r="D815" s="8"/>
      <c r="E815" s="8"/>
      <c r="F815" s="8"/>
      <c r="G815" s="21"/>
      <c r="H815" s="12"/>
      <c r="I815" s="12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idden="1">
      <c r="A816" s="8"/>
      <c r="B816" s="8"/>
      <c r="C816" s="8"/>
      <c r="D816" s="8"/>
      <c r="E816" s="8"/>
      <c r="F816" s="8"/>
      <c r="G816" s="21"/>
      <c r="H816" s="12"/>
      <c r="I816" s="12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idden="1">
      <c r="A817" s="8"/>
      <c r="B817" s="8"/>
      <c r="C817" s="8"/>
      <c r="D817" s="8"/>
      <c r="E817" s="8"/>
      <c r="F817" s="8"/>
      <c r="G817" s="21"/>
      <c r="H817" s="12"/>
      <c r="I817" s="12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idden="1">
      <c r="A818" s="8"/>
      <c r="B818" s="8"/>
      <c r="C818" s="8"/>
      <c r="D818" s="8"/>
      <c r="E818" s="8"/>
      <c r="F818" s="8"/>
      <c r="G818" s="21"/>
      <c r="H818" s="12"/>
      <c r="I818" s="12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idden="1">
      <c r="A819" s="8"/>
      <c r="B819" s="8"/>
      <c r="C819" s="8"/>
      <c r="D819" s="8"/>
      <c r="E819" s="8"/>
      <c r="F819" s="8"/>
      <c r="G819" s="21"/>
      <c r="H819" s="12"/>
      <c r="I819" s="12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idden="1">
      <c r="A820" s="8"/>
      <c r="B820" s="8"/>
      <c r="C820" s="8"/>
      <c r="D820" s="8"/>
      <c r="E820" s="8"/>
      <c r="F820" s="8"/>
      <c r="G820" s="21"/>
      <c r="H820" s="12"/>
      <c r="I820" s="12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idden="1">
      <c r="A821" s="8"/>
      <c r="B821" s="8"/>
      <c r="C821" s="8"/>
      <c r="D821" s="8"/>
      <c r="E821" s="8"/>
      <c r="F821" s="8"/>
      <c r="G821" s="21"/>
      <c r="H821" s="12"/>
      <c r="I821" s="12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idden="1">
      <c r="A822" s="8"/>
      <c r="B822" s="8"/>
      <c r="C822" s="8"/>
      <c r="D822" s="8"/>
      <c r="E822" s="8"/>
      <c r="F822" s="8"/>
      <c r="G822" s="21"/>
      <c r="H822" s="12"/>
      <c r="I822" s="12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idden="1">
      <c r="A823" s="8"/>
      <c r="B823" s="8"/>
      <c r="C823" s="8"/>
      <c r="D823" s="8"/>
      <c r="E823" s="8"/>
      <c r="F823" s="8"/>
      <c r="G823" s="21"/>
      <c r="H823" s="12"/>
      <c r="I823" s="12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idden="1">
      <c r="A824" s="8"/>
      <c r="B824" s="8"/>
      <c r="C824" s="8"/>
      <c r="D824" s="8"/>
      <c r="E824" s="8"/>
      <c r="F824" s="8"/>
      <c r="G824" s="21"/>
      <c r="H824" s="12"/>
      <c r="I824" s="12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idden="1">
      <c r="A825" s="8"/>
      <c r="B825" s="8"/>
      <c r="C825" s="8"/>
      <c r="D825" s="8"/>
      <c r="E825" s="8"/>
      <c r="F825" s="8"/>
      <c r="G825" s="21"/>
      <c r="H825" s="12"/>
      <c r="I825" s="12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idden="1">
      <c r="A826" s="8"/>
      <c r="B826" s="8"/>
      <c r="C826" s="8"/>
      <c r="D826" s="8"/>
      <c r="E826" s="8"/>
      <c r="F826" s="8"/>
      <c r="G826" s="21"/>
      <c r="H826" s="12"/>
      <c r="I826" s="12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idden="1">
      <c r="A827" s="8"/>
      <c r="B827" s="8"/>
      <c r="C827" s="8"/>
      <c r="D827" s="8"/>
      <c r="E827" s="8"/>
      <c r="F827" s="8"/>
      <c r="G827" s="21"/>
      <c r="H827" s="12"/>
      <c r="I827" s="12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idden="1">
      <c r="A828" s="8"/>
      <c r="B828" s="8"/>
      <c r="C828" s="8"/>
      <c r="D828" s="8"/>
      <c r="E828" s="8"/>
      <c r="F828" s="8"/>
      <c r="G828" s="21"/>
      <c r="H828" s="12"/>
      <c r="I828" s="12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idden="1">
      <c r="A829" s="8"/>
      <c r="B829" s="8"/>
      <c r="C829" s="8"/>
      <c r="D829" s="8"/>
      <c r="E829" s="8"/>
      <c r="F829" s="8"/>
      <c r="G829" s="21"/>
      <c r="H829" s="12"/>
      <c r="I829" s="12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idden="1">
      <c r="A830" s="8"/>
      <c r="B830" s="8"/>
      <c r="C830" s="8"/>
      <c r="D830" s="8"/>
      <c r="E830" s="8"/>
      <c r="F830" s="8"/>
      <c r="G830" s="21"/>
      <c r="H830" s="12"/>
      <c r="I830" s="12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idden="1">
      <c r="A831" s="8"/>
      <c r="B831" s="8"/>
      <c r="C831" s="8"/>
      <c r="D831" s="8"/>
      <c r="E831" s="8"/>
      <c r="F831" s="8"/>
      <c r="G831" s="21"/>
      <c r="H831" s="12"/>
      <c r="I831" s="12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idden="1">
      <c r="A832" s="8"/>
      <c r="B832" s="8"/>
      <c r="C832" s="8"/>
      <c r="D832" s="8"/>
      <c r="E832" s="8"/>
      <c r="F832" s="8"/>
      <c r="G832" s="21"/>
      <c r="H832" s="12"/>
      <c r="I832" s="12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idden="1">
      <c r="A833" s="8"/>
      <c r="B833" s="8"/>
      <c r="C833" s="8"/>
      <c r="D833" s="8"/>
      <c r="E833" s="8"/>
      <c r="F833" s="8"/>
      <c r="G833" s="21"/>
      <c r="H833" s="12"/>
      <c r="I833" s="12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idden="1">
      <c r="A834" s="8"/>
      <c r="B834" s="8"/>
      <c r="C834" s="8"/>
      <c r="D834" s="8"/>
      <c r="E834" s="8"/>
      <c r="F834" s="8"/>
      <c r="G834" s="21"/>
      <c r="H834" s="12"/>
      <c r="I834" s="12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idden="1">
      <c r="A835" s="8"/>
      <c r="B835" s="8"/>
      <c r="C835" s="8"/>
      <c r="D835" s="8"/>
      <c r="E835" s="8"/>
      <c r="F835" s="8"/>
      <c r="G835" s="21"/>
      <c r="H835" s="12"/>
      <c r="I835" s="12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idden="1">
      <c r="A836" s="8"/>
      <c r="B836" s="8"/>
      <c r="C836" s="8"/>
      <c r="D836" s="8"/>
      <c r="E836" s="8"/>
      <c r="F836" s="8"/>
      <c r="G836" s="21"/>
      <c r="H836" s="12"/>
      <c r="I836" s="12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idden="1">
      <c r="A837" s="8"/>
      <c r="B837" s="8"/>
      <c r="C837" s="8"/>
      <c r="D837" s="8"/>
      <c r="E837" s="8"/>
      <c r="F837" s="8"/>
      <c r="G837" s="21"/>
      <c r="H837" s="12"/>
      <c r="I837" s="12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idden="1">
      <c r="A838" s="8"/>
      <c r="B838" s="8"/>
      <c r="C838" s="8"/>
      <c r="D838" s="8"/>
      <c r="E838" s="8"/>
      <c r="F838" s="8"/>
      <c r="G838" s="21"/>
      <c r="H838" s="12"/>
      <c r="I838" s="12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idden="1">
      <c r="A839" s="8"/>
      <c r="B839" s="8"/>
      <c r="C839" s="8"/>
      <c r="D839" s="8"/>
      <c r="E839" s="8"/>
      <c r="F839" s="8"/>
      <c r="G839" s="21"/>
      <c r="H839" s="12"/>
      <c r="I839" s="12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idden="1">
      <c r="A840" s="8"/>
      <c r="B840" s="8"/>
      <c r="C840" s="8"/>
      <c r="D840" s="8"/>
      <c r="E840" s="8"/>
      <c r="F840" s="8"/>
      <c r="G840" s="21"/>
      <c r="H840" s="12"/>
      <c r="I840" s="12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idden="1">
      <c r="A841" s="8"/>
      <c r="B841" s="8"/>
      <c r="C841" s="8"/>
      <c r="D841" s="8"/>
      <c r="E841" s="8"/>
      <c r="F841" s="8"/>
      <c r="G841" s="21"/>
      <c r="H841" s="12"/>
      <c r="I841" s="12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idden="1">
      <c r="A842" s="8"/>
      <c r="B842" s="8"/>
      <c r="C842" s="8"/>
      <c r="D842" s="8"/>
      <c r="E842" s="8"/>
      <c r="F842" s="8"/>
      <c r="G842" s="21"/>
      <c r="H842" s="12"/>
      <c r="I842" s="12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idden="1">
      <c r="A843" s="8"/>
      <c r="B843" s="8"/>
      <c r="C843" s="8"/>
      <c r="D843" s="8"/>
      <c r="E843" s="8"/>
      <c r="F843" s="8"/>
      <c r="G843" s="21"/>
      <c r="H843" s="12"/>
      <c r="I843" s="12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idden="1">
      <c r="A844" s="8"/>
      <c r="B844" s="8"/>
      <c r="C844" s="8"/>
      <c r="D844" s="8"/>
      <c r="E844" s="8"/>
      <c r="F844" s="8"/>
      <c r="G844" s="21"/>
      <c r="H844" s="12"/>
      <c r="I844" s="12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idden="1">
      <c r="A845" s="8"/>
      <c r="B845" s="8"/>
      <c r="C845" s="8"/>
      <c r="D845" s="8"/>
      <c r="E845" s="8"/>
      <c r="F845" s="8"/>
      <c r="G845" s="21"/>
      <c r="H845" s="12"/>
      <c r="I845" s="12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idden="1">
      <c r="A846" s="8"/>
      <c r="B846" s="8"/>
      <c r="C846" s="8"/>
      <c r="D846" s="8"/>
      <c r="E846" s="8"/>
      <c r="F846" s="8"/>
      <c r="G846" s="21"/>
      <c r="H846" s="12"/>
      <c r="I846" s="12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idden="1">
      <c r="A847" s="8"/>
      <c r="B847" s="8"/>
      <c r="C847" s="8"/>
      <c r="D847" s="8"/>
      <c r="E847" s="8"/>
      <c r="F847" s="8"/>
      <c r="G847" s="21"/>
      <c r="H847" s="12"/>
      <c r="I847" s="12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idden="1">
      <c r="A848" s="8"/>
      <c r="B848" s="8"/>
      <c r="C848" s="8"/>
      <c r="D848" s="8"/>
      <c r="E848" s="8"/>
      <c r="F848" s="8"/>
      <c r="G848" s="21"/>
      <c r="H848" s="12"/>
      <c r="I848" s="12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idden="1">
      <c r="A849" s="8"/>
      <c r="B849" s="8"/>
      <c r="C849" s="8"/>
      <c r="D849" s="8"/>
      <c r="E849" s="8"/>
      <c r="F849" s="8"/>
      <c r="G849" s="21"/>
      <c r="H849" s="12"/>
      <c r="I849" s="12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idden="1">
      <c r="A850" s="8"/>
      <c r="B850" s="8"/>
      <c r="C850" s="8"/>
      <c r="D850" s="8"/>
      <c r="E850" s="8"/>
      <c r="F850" s="8"/>
      <c r="G850" s="21"/>
      <c r="H850" s="12"/>
      <c r="I850" s="12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idden="1">
      <c r="A851" s="8"/>
      <c r="B851" s="8"/>
      <c r="C851" s="8"/>
      <c r="D851" s="8"/>
      <c r="E851" s="8"/>
      <c r="F851" s="8"/>
      <c r="G851" s="21"/>
      <c r="H851" s="12"/>
      <c r="I851" s="12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idden="1">
      <c r="A852" s="8"/>
      <c r="B852" s="8"/>
      <c r="C852" s="8"/>
      <c r="D852" s="8"/>
      <c r="E852" s="8"/>
      <c r="F852" s="8"/>
      <c r="G852" s="21"/>
      <c r="H852" s="12"/>
      <c r="I852" s="12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idden="1">
      <c r="A853" s="8"/>
      <c r="B853" s="8"/>
      <c r="C853" s="8"/>
      <c r="D853" s="8"/>
      <c r="E853" s="8"/>
      <c r="F853" s="8"/>
      <c r="G853" s="21"/>
      <c r="H853" s="12"/>
      <c r="I853" s="12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idden="1">
      <c r="A854" s="8"/>
      <c r="B854" s="8"/>
      <c r="C854" s="8"/>
      <c r="D854" s="8"/>
      <c r="E854" s="8"/>
      <c r="F854" s="8"/>
      <c r="G854" s="21"/>
      <c r="H854" s="12"/>
      <c r="I854" s="12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idden="1">
      <c r="A855" s="8"/>
      <c r="B855" s="8"/>
      <c r="C855" s="8"/>
      <c r="D855" s="8"/>
      <c r="E855" s="8"/>
      <c r="F855" s="8"/>
      <c r="G855" s="21"/>
      <c r="H855" s="12"/>
      <c r="I855" s="12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idden="1">
      <c r="A856" s="8"/>
      <c r="B856" s="8"/>
      <c r="C856" s="8"/>
      <c r="D856" s="8"/>
      <c r="E856" s="8"/>
      <c r="F856" s="8"/>
      <c r="G856" s="21"/>
      <c r="H856" s="12"/>
      <c r="I856" s="12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idden="1">
      <c r="A857" s="8"/>
      <c r="B857" s="8"/>
      <c r="C857" s="8"/>
      <c r="D857" s="8"/>
      <c r="E857" s="8"/>
      <c r="F857" s="8"/>
      <c r="G857" s="21"/>
      <c r="H857" s="12"/>
      <c r="I857" s="12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idden="1">
      <c r="A858" s="8"/>
      <c r="B858" s="8"/>
      <c r="C858" s="8"/>
      <c r="D858" s="8"/>
      <c r="E858" s="8"/>
      <c r="F858" s="8"/>
      <c r="G858" s="21"/>
      <c r="H858" s="12"/>
      <c r="I858" s="12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idden="1">
      <c r="A859" s="8"/>
      <c r="B859" s="8"/>
      <c r="C859" s="8"/>
      <c r="D859" s="8"/>
      <c r="E859" s="8"/>
      <c r="F859" s="8"/>
      <c r="G859" s="21"/>
      <c r="H859" s="12"/>
      <c r="I859" s="12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idden="1">
      <c r="A860" s="8"/>
      <c r="B860" s="8"/>
      <c r="C860" s="8"/>
      <c r="D860" s="8"/>
      <c r="E860" s="8"/>
      <c r="F860" s="8"/>
      <c r="G860" s="21"/>
      <c r="H860" s="12"/>
      <c r="I860" s="12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idden="1">
      <c r="A861" s="8"/>
      <c r="B861" s="8"/>
      <c r="C861" s="8"/>
      <c r="D861" s="8"/>
      <c r="E861" s="8"/>
      <c r="F861" s="8"/>
      <c r="G861" s="21"/>
      <c r="H861" s="12"/>
      <c r="I861" s="12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idden="1">
      <c r="A862" s="8"/>
      <c r="B862" s="8"/>
      <c r="C862" s="8"/>
      <c r="D862" s="8"/>
      <c r="E862" s="8"/>
      <c r="F862" s="8"/>
      <c r="G862" s="21"/>
      <c r="H862" s="12"/>
      <c r="I862" s="12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idden="1">
      <c r="A863" s="8"/>
      <c r="B863" s="8"/>
      <c r="C863" s="8"/>
      <c r="D863" s="8"/>
      <c r="E863" s="8"/>
      <c r="F863" s="8"/>
      <c r="G863" s="21"/>
      <c r="H863" s="12"/>
      <c r="I863" s="12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idden="1">
      <c r="A864" s="8"/>
      <c r="B864" s="8"/>
      <c r="C864" s="8"/>
      <c r="D864" s="8"/>
      <c r="E864" s="8"/>
      <c r="F864" s="8"/>
      <c r="G864" s="21"/>
      <c r="H864" s="12"/>
      <c r="I864" s="12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idden="1">
      <c r="A865" s="8"/>
      <c r="B865" s="8"/>
      <c r="C865" s="8"/>
      <c r="D865" s="8"/>
      <c r="E865" s="8"/>
      <c r="F865" s="8"/>
      <c r="G865" s="21"/>
      <c r="H865" s="12"/>
      <c r="I865" s="12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idden="1">
      <c r="A866" s="8"/>
      <c r="B866" s="8"/>
      <c r="C866" s="8"/>
      <c r="D866" s="8"/>
      <c r="E866" s="8"/>
      <c r="F866" s="8"/>
      <c r="G866" s="21"/>
      <c r="H866" s="12"/>
      <c r="I866" s="12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idden="1">
      <c r="A867" s="8"/>
      <c r="B867" s="8"/>
      <c r="C867" s="8"/>
      <c r="D867" s="8"/>
      <c r="E867" s="8"/>
      <c r="F867" s="8"/>
      <c r="G867" s="21"/>
      <c r="H867" s="12"/>
      <c r="I867" s="12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idden="1">
      <c r="A868" s="8"/>
      <c r="B868" s="8"/>
      <c r="C868" s="8"/>
      <c r="D868" s="8"/>
      <c r="E868" s="8"/>
      <c r="F868" s="8"/>
      <c r="G868" s="21"/>
      <c r="H868" s="12"/>
      <c r="I868" s="12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idden="1">
      <c r="A869" s="8"/>
      <c r="B869" s="8"/>
      <c r="C869" s="8"/>
      <c r="D869" s="8"/>
      <c r="E869" s="8"/>
      <c r="F869" s="8"/>
      <c r="G869" s="21"/>
      <c r="H869" s="12"/>
      <c r="I869" s="12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idden="1">
      <c r="A870" s="8"/>
      <c r="B870" s="8"/>
      <c r="C870" s="8"/>
      <c r="D870" s="8"/>
      <c r="E870" s="8"/>
      <c r="F870" s="8"/>
      <c r="G870" s="21"/>
      <c r="H870" s="12"/>
      <c r="I870" s="12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idden="1">
      <c r="A871" s="8"/>
      <c r="B871" s="8"/>
      <c r="C871" s="8"/>
      <c r="D871" s="8"/>
      <c r="E871" s="8"/>
      <c r="F871" s="8"/>
      <c r="G871" s="21"/>
      <c r="H871" s="12"/>
      <c r="I871" s="12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idden="1">
      <c r="A872" s="8"/>
      <c r="B872" s="8"/>
      <c r="C872" s="8"/>
      <c r="D872" s="8"/>
      <c r="E872" s="8"/>
      <c r="F872" s="8"/>
      <c r="G872" s="21"/>
      <c r="H872" s="12"/>
      <c r="I872" s="12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idden="1">
      <c r="A873" s="8"/>
      <c r="B873" s="8"/>
      <c r="C873" s="8"/>
      <c r="D873" s="8"/>
      <c r="E873" s="8"/>
      <c r="F873" s="8"/>
      <c r="G873" s="21"/>
      <c r="H873" s="12"/>
      <c r="I873" s="12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idden="1">
      <c r="A874" s="8"/>
      <c r="B874" s="8"/>
      <c r="C874" s="8"/>
      <c r="D874" s="8"/>
      <c r="E874" s="8"/>
      <c r="F874" s="8"/>
      <c r="G874" s="21"/>
      <c r="H874" s="12"/>
      <c r="I874" s="12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idden="1">
      <c r="A875" s="8"/>
      <c r="B875" s="8"/>
      <c r="C875" s="8"/>
      <c r="D875" s="8"/>
      <c r="E875" s="8"/>
      <c r="F875" s="8"/>
      <c r="G875" s="21"/>
      <c r="H875" s="12"/>
      <c r="I875" s="12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idden="1">
      <c r="A876" s="8"/>
      <c r="B876" s="8"/>
      <c r="C876" s="8"/>
      <c r="D876" s="8"/>
      <c r="E876" s="8"/>
      <c r="F876" s="8"/>
      <c r="G876" s="21"/>
      <c r="H876" s="12"/>
      <c r="I876" s="12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idden="1">
      <c r="A877" s="8"/>
      <c r="B877" s="8"/>
      <c r="C877" s="8"/>
      <c r="D877" s="8"/>
      <c r="E877" s="8"/>
      <c r="F877" s="8"/>
      <c r="G877" s="21"/>
      <c r="H877" s="12"/>
      <c r="I877" s="12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idden="1">
      <c r="A878" s="8"/>
      <c r="B878" s="8"/>
      <c r="C878" s="8"/>
      <c r="D878" s="8"/>
      <c r="E878" s="8"/>
      <c r="F878" s="8"/>
      <c r="G878" s="21"/>
      <c r="H878" s="12"/>
      <c r="I878" s="12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idden="1">
      <c r="A879" s="8"/>
      <c r="B879" s="8"/>
      <c r="C879" s="8"/>
      <c r="D879" s="8"/>
      <c r="E879" s="8"/>
      <c r="F879" s="8"/>
      <c r="G879" s="21"/>
      <c r="H879" s="12"/>
      <c r="I879" s="12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idden="1">
      <c r="A880" s="8"/>
      <c r="B880" s="8"/>
      <c r="C880" s="8"/>
      <c r="D880" s="8"/>
      <c r="E880" s="8"/>
      <c r="F880" s="8"/>
      <c r="G880" s="21"/>
      <c r="H880" s="12"/>
      <c r="I880" s="12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idden="1">
      <c r="A881" s="8"/>
      <c r="B881" s="8"/>
      <c r="C881" s="8"/>
      <c r="D881" s="8"/>
      <c r="E881" s="8"/>
      <c r="F881" s="8"/>
      <c r="G881" s="21"/>
      <c r="H881" s="12"/>
      <c r="I881" s="12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idden="1">
      <c r="A882" s="8"/>
      <c r="B882" s="8"/>
      <c r="C882" s="8"/>
      <c r="D882" s="8"/>
      <c r="E882" s="8"/>
      <c r="F882" s="8"/>
      <c r="G882" s="21"/>
      <c r="H882" s="12"/>
      <c r="I882" s="12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idden="1">
      <c r="A883" s="8"/>
      <c r="B883" s="8"/>
      <c r="C883" s="8"/>
      <c r="D883" s="8"/>
      <c r="E883" s="8"/>
      <c r="F883" s="8"/>
      <c r="G883" s="21"/>
      <c r="H883" s="12"/>
      <c r="I883" s="12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idden="1">
      <c r="A884" s="8"/>
      <c r="B884" s="8"/>
      <c r="C884" s="8"/>
      <c r="D884" s="8"/>
      <c r="E884" s="8"/>
      <c r="F884" s="8"/>
      <c r="G884" s="21"/>
      <c r="H884" s="12"/>
      <c r="I884" s="12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idden="1">
      <c r="A885" s="8"/>
      <c r="B885" s="8"/>
      <c r="C885" s="8"/>
      <c r="D885" s="8"/>
      <c r="E885" s="8"/>
      <c r="F885" s="8"/>
      <c r="G885" s="21"/>
      <c r="H885" s="12"/>
      <c r="I885" s="12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idden="1">
      <c r="A886" s="8"/>
      <c r="B886" s="8"/>
      <c r="C886" s="8"/>
      <c r="D886" s="8"/>
      <c r="E886" s="8"/>
      <c r="F886" s="8"/>
      <c r="G886" s="21"/>
      <c r="H886" s="12"/>
      <c r="I886" s="12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idden="1">
      <c r="A887" s="8"/>
      <c r="B887" s="8"/>
      <c r="C887" s="8"/>
      <c r="D887" s="8"/>
      <c r="E887" s="8"/>
      <c r="F887" s="8"/>
      <c r="G887" s="21"/>
      <c r="H887" s="12"/>
      <c r="I887" s="12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idden="1">
      <c r="A888" s="8"/>
      <c r="B888" s="8"/>
      <c r="C888" s="8"/>
      <c r="D888" s="8"/>
      <c r="E888" s="8"/>
      <c r="F888" s="8"/>
      <c r="G888" s="21"/>
      <c r="H888" s="12"/>
      <c r="I888" s="12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idden="1">
      <c r="A889" s="8"/>
      <c r="B889" s="8"/>
      <c r="C889" s="8"/>
      <c r="D889" s="8"/>
      <c r="E889" s="8"/>
      <c r="F889" s="8"/>
      <c r="G889" s="21"/>
      <c r="H889" s="12"/>
      <c r="I889" s="12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idden="1">
      <c r="A890" s="8"/>
      <c r="B890" s="8"/>
      <c r="C890" s="8"/>
      <c r="D890" s="8"/>
      <c r="E890" s="8"/>
      <c r="F890" s="8"/>
      <c r="G890" s="21"/>
      <c r="H890" s="12"/>
      <c r="I890" s="12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idden="1">
      <c r="A891" s="8"/>
      <c r="B891" s="8"/>
      <c r="C891" s="8"/>
      <c r="D891" s="8"/>
      <c r="E891" s="8"/>
      <c r="F891" s="8"/>
      <c r="G891" s="21"/>
      <c r="H891" s="12"/>
      <c r="I891" s="12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idden="1">
      <c r="A892" s="8"/>
      <c r="B892" s="8"/>
      <c r="C892" s="8"/>
      <c r="D892" s="8"/>
      <c r="E892" s="8"/>
      <c r="F892" s="8"/>
      <c r="G892" s="21"/>
      <c r="H892" s="12"/>
      <c r="I892" s="12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idden="1">
      <c r="A893" s="8"/>
      <c r="B893" s="8"/>
      <c r="C893" s="8"/>
      <c r="D893" s="8"/>
      <c r="E893" s="8"/>
      <c r="F893" s="8"/>
      <c r="G893" s="21"/>
      <c r="H893" s="12"/>
      <c r="I893" s="12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idden="1">
      <c r="A894" s="8"/>
      <c r="B894" s="8"/>
      <c r="C894" s="8"/>
      <c r="D894" s="8"/>
      <c r="E894" s="8"/>
      <c r="F894" s="8"/>
      <c r="G894" s="21"/>
      <c r="H894" s="12"/>
      <c r="I894" s="12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idden="1">
      <c r="A895" s="8"/>
      <c r="B895" s="8"/>
      <c r="C895" s="8"/>
      <c r="D895" s="8"/>
      <c r="E895" s="8"/>
      <c r="F895" s="8"/>
      <c r="G895" s="21"/>
      <c r="H895" s="12"/>
      <c r="I895" s="12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idden="1">
      <c r="A896" s="8"/>
      <c r="B896" s="8"/>
      <c r="C896" s="8"/>
      <c r="D896" s="8"/>
      <c r="E896" s="8"/>
      <c r="F896" s="8"/>
      <c r="G896" s="21"/>
      <c r="H896" s="12"/>
      <c r="I896" s="12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idden="1">
      <c r="A897" s="8"/>
      <c r="B897" s="8"/>
      <c r="C897" s="8"/>
      <c r="D897" s="8"/>
      <c r="E897" s="8"/>
      <c r="F897" s="8"/>
      <c r="G897" s="21"/>
      <c r="H897" s="12"/>
      <c r="I897" s="12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idden="1">
      <c r="A898" s="8"/>
      <c r="B898" s="8"/>
      <c r="C898" s="8"/>
      <c r="D898" s="8"/>
      <c r="E898" s="8"/>
      <c r="F898" s="8"/>
      <c r="G898" s="21"/>
      <c r="H898" s="12"/>
      <c r="I898" s="12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idden="1">
      <c r="A899" s="8"/>
      <c r="B899" s="8"/>
      <c r="C899" s="8"/>
      <c r="D899" s="8"/>
      <c r="E899" s="8"/>
      <c r="F899" s="8"/>
      <c r="G899" s="21"/>
      <c r="H899" s="12"/>
      <c r="I899" s="12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idden="1">
      <c r="A900" s="8"/>
      <c r="B900" s="8"/>
      <c r="C900" s="8"/>
      <c r="D900" s="8"/>
      <c r="E900" s="8"/>
      <c r="F900" s="8"/>
      <c r="G900" s="21"/>
      <c r="H900" s="12"/>
      <c r="I900" s="12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idden="1">
      <c r="A901" s="8"/>
      <c r="B901" s="8"/>
      <c r="C901" s="8"/>
      <c r="D901" s="8"/>
      <c r="E901" s="8"/>
      <c r="F901" s="8"/>
      <c r="G901" s="21"/>
      <c r="H901" s="12"/>
      <c r="I901" s="12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idden="1">
      <c r="A902" s="8"/>
      <c r="B902" s="8"/>
      <c r="C902" s="8"/>
      <c r="D902" s="8"/>
      <c r="E902" s="8"/>
      <c r="F902" s="8"/>
      <c r="G902" s="21"/>
      <c r="H902" s="12"/>
      <c r="I902" s="12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idden="1">
      <c r="A903" s="8"/>
      <c r="B903" s="8"/>
      <c r="C903" s="8"/>
      <c r="D903" s="8"/>
      <c r="E903" s="8"/>
      <c r="F903" s="8"/>
      <c r="G903" s="21"/>
      <c r="H903" s="12"/>
      <c r="I903" s="12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idden="1">
      <c r="A904" s="8"/>
      <c r="B904" s="8"/>
      <c r="C904" s="8"/>
      <c r="D904" s="8"/>
      <c r="E904" s="8"/>
      <c r="F904" s="8"/>
      <c r="G904" s="21"/>
      <c r="H904" s="12"/>
      <c r="I904" s="12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idden="1">
      <c r="A905" s="8"/>
      <c r="B905" s="8"/>
      <c r="C905" s="8"/>
      <c r="D905" s="8"/>
      <c r="E905" s="8"/>
      <c r="F905" s="8"/>
      <c r="G905" s="21"/>
      <c r="H905" s="12"/>
      <c r="I905" s="12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idden="1">
      <c r="A906" s="8"/>
      <c r="B906" s="8"/>
      <c r="C906" s="8"/>
      <c r="D906" s="8"/>
      <c r="E906" s="8"/>
      <c r="F906" s="8"/>
      <c r="G906" s="21"/>
      <c r="H906" s="12"/>
      <c r="I906" s="12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idden="1">
      <c r="A907" s="8"/>
      <c r="B907" s="8"/>
      <c r="C907" s="8"/>
      <c r="D907" s="8"/>
      <c r="E907" s="8"/>
      <c r="F907" s="8"/>
      <c r="G907" s="21"/>
      <c r="H907" s="12"/>
      <c r="I907" s="12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idden="1">
      <c r="A908" s="8"/>
      <c r="B908" s="8"/>
      <c r="C908" s="8"/>
      <c r="D908" s="8"/>
      <c r="E908" s="8"/>
      <c r="F908" s="8"/>
      <c r="G908" s="21"/>
      <c r="H908" s="12"/>
      <c r="I908" s="12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idden="1">
      <c r="A909" s="8"/>
      <c r="B909" s="8"/>
      <c r="C909" s="8"/>
      <c r="D909" s="8"/>
      <c r="E909" s="8"/>
      <c r="F909" s="8"/>
      <c r="G909" s="21"/>
      <c r="H909" s="12"/>
      <c r="I909" s="12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idden="1">
      <c r="A910" s="8"/>
      <c r="B910" s="8"/>
      <c r="C910" s="8"/>
      <c r="D910" s="8"/>
      <c r="E910" s="8"/>
      <c r="F910" s="8"/>
      <c r="G910" s="21"/>
      <c r="H910" s="12"/>
      <c r="I910" s="12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idden="1">
      <c r="A911" s="8"/>
      <c r="B911" s="8"/>
      <c r="C911" s="8"/>
      <c r="D911" s="8"/>
      <c r="E911" s="8"/>
      <c r="F911" s="8"/>
      <c r="G911" s="21"/>
      <c r="H911" s="12"/>
      <c r="I911" s="12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idden="1">
      <c r="A912" s="8"/>
      <c r="B912" s="8"/>
      <c r="C912" s="8"/>
      <c r="D912" s="8"/>
      <c r="E912" s="8"/>
      <c r="F912" s="8"/>
      <c r="G912" s="21"/>
      <c r="H912" s="12"/>
      <c r="I912" s="12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idden="1">
      <c r="A913" s="8"/>
      <c r="B913" s="8"/>
      <c r="C913" s="8"/>
      <c r="D913" s="8"/>
      <c r="E913" s="8"/>
      <c r="F913" s="8"/>
      <c r="G913" s="21"/>
      <c r="H913" s="12"/>
      <c r="I913" s="12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idden="1">
      <c r="A914" s="8"/>
      <c r="B914" s="8"/>
      <c r="C914" s="8"/>
      <c r="D914" s="8"/>
      <c r="E914" s="8"/>
      <c r="F914" s="8"/>
      <c r="G914" s="21"/>
      <c r="H914" s="12"/>
      <c r="I914" s="12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idden="1">
      <c r="A915" s="8"/>
      <c r="B915" s="8"/>
      <c r="C915" s="8"/>
      <c r="D915" s="8"/>
      <c r="E915" s="8"/>
      <c r="F915" s="8"/>
      <c r="G915" s="21"/>
      <c r="H915" s="12"/>
      <c r="I915" s="12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idden="1">
      <c r="A916" s="8"/>
      <c r="B916" s="8"/>
      <c r="C916" s="8"/>
      <c r="D916" s="8"/>
      <c r="E916" s="8"/>
      <c r="F916" s="8"/>
      <c r="G916" s="21"/>
      <c r="H916" s="12"/>
      <c r="I916" s="12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idden="1">
      <c r="A917" s="8"/>
      <c r="B917" s="8"/>
      <c r="C917" s="8"/>
      <c r="D917" s="8"/>
      <c r="E917" s="8"/>
      <c r="F917" s="8"/>
      <c r="G917" s="21"/>
      <c r="H917" s="12"/>
      <c r="I917" s="12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idden="1">
      <c r="A918" s="8"/>
      <c r="B918" s="8"/>
      <c r="C918" s="8"/>
      <c r="D918" s="8"/>
      <c r="E918" s="8"/>
      <c r="F918" s="8"/>
      <c r="G918" s="21"/>
      <c r="H918" s="12"/>
      <c r="I918" s="12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idden="1">
      <c r="A919" s="8"/>
      <c r="B919" s="8"/>
      <c r="C919" s="8"/>
      <c r="D919" s="8"/>
      <c r="E919" s="8"/>
      <c r="F919" s="8"/>
      <c r="G919" s="21"/>
      <c r="H919" s="12"/>
      <c r="I919" s="12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idden="1">
      <c r="A920" s="8"/>
      <c r="B920" s="8"/>
      <c r="C920" s="8"/>
      <c r="D920" s="8"/>
      <c r="E920" s="8"/>
      <c r="F920" s="8"/>
      <c r="G920" s="21"/>
      <c r="H920" s="12"/>
      <c r="I920" s="12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idden="1">
      <c r="A921" s="8"/>
      <c r="B921" s="8"/>
      <c r="C921" s="8"/>
      <c r="D921" s="8"/>
      <c r="E921" s="8"/>
      <c r="F921" s="8"/>
      <c r="G921" s="21"/>
      <c r="H921" s="12"/>
      <c r="I921" s="12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idden="1">
      <c r="A922" s="8"/>
      <c r="B922" s="8"/>
      <c r="C922" s="8"/>
      <c r="D922" s="8"/>
      <c r="E922" s="8"/>
      <c r="F922" s="8"/>
      <c r="G922" s="21"/>
      <c r="H922" s="12"/>
      <c r="I922" s="12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idden="1">
      <c r="A923" s="8"/>
      <c r="B923" s="8"/>
      <c r="C923" s="8"/>
      <c r="D923" s="8"/>
      <c r="E923" s="8"/>
      <c r="F923" s="8"/>
      <c r="G923" s="21"/>
      <c r="H923" s="12"/>
      <c r="I923" s="12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idden="1">
      <c r="A924" s="8"/>
      <c r="B924" s="8"/>
      <c r="C924" s="8"/>
      <c r="D924" s="8"/>
      <c r="E924" s="8"/>
      <c r="F924" s="8"/>
      <c r="G924" s="21"/>
      <c r="H924" s="12"/>
      <c r="I924" s="12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idden="1">
      <c r="A925" s="8"/>
      <c r="B925" s="8"/>
      <c r="C925" s="8"/>
      <c r="D925" s="8"/>
      <c r="E925" s="8"/>
      <c r="F925" s="8"/>
      <c r="G925" s="21"/>
      <c r="H925" s="12"/>
      <c r="I925" s="12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idden="1">
      <c r="A926" s="8"/>
      <c r="B926" s="8"/>
      <c r="C926" s="8"/>
      <c r="D926" s="8"/>
      <c r="E926" s="8"/>
      <c r="F926" s="8"/>
      <c r="G926" s="21"/>
      <c r="H926" s="12"/>
      <c r="I926" s="12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idden="1">
      <c r="A927" s="8"/>
      <c r="B927" s="8"/>
      <c r="C927" s="8"/>
      <c r="D927" s="8"/>
      <c r="E927" s="8"/>
      <c r="F927" s="8"/>
      <c r="G927" s="21"/>
      <c r="H927" s="12"/>
      <c r="I927" s="12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idden="1">
      <c r="A928" s="8"/>
      <c r="B928" s="8"/>
      <c r="C928" s="8"/>
      <c r="D928" s="8"/>
      <c r="E928" s="8"/>
      <c r="F928" s="8"/>
      <c r="G928" s="21"/>
      <c r="H928" s="12"/>
      <c r="I928" s="12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idden="1">
      <c r="A929" s="8"/>
      <c r="B929" s="8"/>
      <c r="C929" s="8"/>
      <c r="D929" s="8"/>
      <c r="E929" s="8"/>
      <c r="F929" s="8"/>
      <c r="G929" s="21"/>
      <c r="H929" s="12"/>
      <c r="I929" s="12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idden="1">
      <c r="A930" s="8"/>
      <c r="B930" s="8"/>
      <c r="C930" s="8"/>
      <c r="D930" s="8"/>
      <c r="E930" s="8"/>
      <c r="F930" s="8"/>
      <c r="G930" s="21"/>
      <c r="H930" s="12"/>
      <c r="I930" s="12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idden="1">
      <c r="A931" s="8"/>
      <c r="B931" s="8"/>
      <c r="C931" s="8"/>
      <c r="D931" s="8"/>
      <c r="E931" s="8"/>
      <c r="F931" s="8"/>
      <c r="G931" s="21"/>
      <c r="H931" s="12"/>
      <c r="I931" s="12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idden="1">
      <c r="A932" s="8"/>
      <c r="B932" s="8"/>
      <c r="C932" s="8"/>
      <c r="D932" s="8"/>
      <c r="E932" s="8"/>
      <c r="F932" s="8"/>
      <c r="G932" s="21"/>
      <c r="H932" s="12"/>
      <c r="I932" s="12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idden="1">
      <c r="A933" s="8"/>
      <c r="B933" s="8"/>
      <c r="C933" s="8"/>
      <c r="D933" s="8"/>
      <c r="E933" s="8"/>
      <c r="F933" s="8"/>
      <c r="G933" s="21"/>
      <c r="H933" s="12"/>
      <c r="I933" s="12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idden="1">
      <c r="A934" s="8"/>
      <c r="B934" s="8"/>
      <c r="C934" s="8"/>
      <c r="D934" s="8"/>
      <c r="E934" s="8"/>
      <c r="F934" s="8"/>
      <c r="G934" s="21"/>
      <c r="H934" s="12"/>
      <c r="I934" s="12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idden="1">
      <c r="A935" s="8"/>
      <c r="B935" s="8"/>
      <c r="C935" s="8"/>
      <c r="D935" s="8"/>
      <c r="E935" s="8"/>
      <c r="F935" s="8"/>
      <c r="G935" s="21"/>
      <c r="H935" s="12"/>
      <c r="I935" s="12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idden="1">
      <c r="A936" s="8"/>
      <c r="B936" s="8"/>
      <c r="C936" s="8"/>
      <c r="D936" s="8"/>
      <c r="E936" s="8"/>
      <c r="F936" s="8"/>
      <c r="G936" s="21"/>
      <c r="H936" s="12"/>
      <c r="I936" s="12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idden="1">
      <c r="A937" s="8"/>
      <c r="B937" s="8"/>
      <c r="C937" s="8"/>
      <c r="D937" s="8"/>
      <c r="E937" s="8"/>
      <c r="F937" s="8"/>
      <c r="G937" s="21"/>
      <c r="H937" s="12"/>
      <c r="I937" s="12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idden="1">
      <c r="A938" s="8"/>
      <c r="B938" s="8"/>
      <c r="C938" s="8"/>
      <c r="D938" s="8"/>
      <c r="E938" s="8"/>
      <c r="F938" s="8"/>
      <c r="G938" s="21"/>
      <c r="H938" s="12"/>
      <c r="I938" s="12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idden="1">
      <c r="A939" s="8"/>
      <c r="B939" s="8"/>
      <c r="C939" s="8"/>
      <c r="D939" s="8"/>
      <c r="E939" s="8"/>
      <c r="F939" s="8"/>
      <c r="G939" s="21"/>
      <c r="H939" s="12"/>
      <c r="I939" s="12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idden="1">
      <c r="A940" s="8"/>
      <c r="B940" s="8"/>
      <c r="C940" s="8"/>
      <c r="D940" s="8"/>
      <c r="E940" s="8"/>
      <c r="F940" s="8"/>
      <c r="G940" s="21"/>
      <c r="H940" s="12"/>
      <c r="I940" s="12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idden="1">
      <c r="A941" s="8"/>
      <c r="B941" s="8"/>
      <c r="C941" s="8"/>
      <c r="D941" s="8"/>
      <c r="E941" s="8"/>
      <c r="F941" s="8"/>
      <c r="G941" s="21"/>
      <c r="H941" s="12"/>
      <c r="I941" s="12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idden="1">
      <c r="A942" s="8"/>
      <c r="B942" s="8"/>
      <c r="C942" s="8"/>
      <c r="D942" s="8"/>
      <c r="E942" s="8"/>
      <c r="F942" s="8"/>
      <c r="G942" s="21"/>
      <c r="H942" s="12"/>
      <c r="I942" s="12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idden="1">
      <c r="A943" s="8"/>
      <c r="B943" s="8"/>
      <c r="C943" s="8"/>
      <c r="D943" s="8"/>
      <c r="E943" s="8"/>
      <c r="F943" s="8"/>
      <c r="G943" s="21"/>
      <c r="H943" s="12"/>
      <c r="I943" s="12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idden="1">
      <c r="A944" s="8"/>
      <c r="B944" s="8"/>
      <c r="C944" s="8"/>
      <c r="D944" s="8"/>
      <c r="E944" s="8"/>
      <c r="F944" s="8"/>
      <c r="G944" s="21"/>
      <c r="H944" s="12"/>
      <c r="I944" s="12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idden="1">
      <c r="A945" s="8"/>
      <c r="B945" s="8"/>
      <c r="C945" s="8"/>
      <c r="D945" s="8"/>
      <c r="E945" s="8"/>
      <c r="F945" s="8"/>
      <c r="G945" s="21"/>
      <c r="H945" s="12"/>
      <c r="I945" s="12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idden="1">
      <c r="A946" s="8"/>
      <c r="B946" s="8"/>
      <c r="C946" s="8"/>
      <c r="D946" s="8"/>
      <c r="E946" s="8"/>
      <c r="F946" s="8"/>
      <c r="G946" s="21"/>
      <c r="H946" s="12"/>
      <c r="I946" s="12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idden="1">
      <c r="A947" s="8"/>
      <c r="B947" s="8"/>
      <c r="C947" s="8"/>
      <c r="D947" s="8"/>
      <c r="E947" s="8"/>
      <c r="F947" s="8"/>
      <c r="G947" s="21"/>
      <c r="H947" s="12"/>
      <c r="I947" s="12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idden="1">
      <c r="A948" s="8"/>
      <c r="B948" s="8"/>
      <c r="C948" s="8"/>
      <c r="D948" s="8"/>
      <c r="E948" s="8"/>
      <c r="F948" s="8"/>
      <c r="G948" s="21"/>
      <c r="H948" s="12"/>
      <c r="I948" s="12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idden="1">
      <c r="A949" s="8"/>
      <c r="B949" s="8"/>
      <c r="C949" s="8"/>
      <c r="D949" s="8"/>
      <c r="E949" s="8"/>
      <c r="F949" s="8"/>
      <c r="G949" s="21"/>
      <c r="H949" s="12"/>
      <c r="I949" s="12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idden="1">
      <c r="A950" s="8"/>
      <c r="B950" s="8"/>
      <c r="C950" s="8"/>
      <c r="D950" s="8"/>
      <c r="E950" s="8"/>
      <c r="F950" s="8"/>
      <c r="G950" s="21"/>
      <c r="H950" s="12"/>
      <c r="I950" s="12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idden="1">
      <c r="A951" s="8"/>
      <c r="B951" s="8"/>
      <c r="C951" s="8"/>
      <c r="D951" s="8"/>
      <c r="E951" s="8"/>
      <c r="F951" s="8"/>
      <c r="G951" s="21"/>
      <c r="H951" s="12"/>
      <c r="I951" s="12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idden="1">
      <c r="A952" s="8"/>
      <c r="B952" s="8"/>
      <c r="C952" s="8"/>
      <c r="D952" s="8"/>
      <c r="E952" s="8"/>
      <c r="F952" s="8"/>
      <c r="G952" s="21"/>
      <c r="H952" s="12"/>
      <c r="I952" s="12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idden="1">
      <c r="A953" s="8"/>
      <c r="B953" s="8"/>
      <c r="C953" s="8"/>
      <c r="D953" s="8"/>
      <c r="E953" s="8"/>
      <c r="F953" s="8"/>
      <c r="G953" s="21"/>
      <c r="H953" s="12"/>
      <c r="I953" s="12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idden="1">
      <c r="A954" s="8"/>
      <c r="B954" s="8"/>
      <c r="C954" s="8"/>
      <c r="D954" s="8"/>
      <c r="E954" s="8"/>
      <c r="F954" s="8"/>
      <c r="G954" s="21"/>
      <c r="H954" s="12"/>
      <c r="I954" s="12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idden="1">
      <c r="A955" s="8"/>
      <c r="B955" s="8"/>
      <c r="C955" s="8"/>
      <c r="D955" s="8"/>
      <c r="E955" s="8"/>
      <c r="F955" s="8"/>
      <c r="G955" s="21"/>
      <c r="H955" s="12"/>
      <c r="I955" s="12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idden="1">
      <c r="A956" s="8"/>
      <c r="B956" s="8"/>
      <c r="C956" s="8"/>
      <c r="D956" s="8"/>
      <c r="E956" s="8"/>
      <c r="F956" s="8"/>
      <c r="G956" s="21"/>
      <c r="H956" s="12"/>
      <c r="I956" s="12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idden="1">
      <c r="A957" s="8"/>
      <c r="B957" s="8"/>
      <c r="C957" s="8"/>
      <c r="D957" s="8"/>
      <c r="E957" s="8"/>
      <c r="F957" s="8"/>
      <c r="G957" s="21"/>
      <c r="H957" s="12"/>
      <c r="I957" s="12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idden="1">
      <c r="A958" s="8"/>
      <c r="B958" s="8"/>
      <c r="C958" s="8"/>
      <c r="D958" s="8"/>
      <c r="E958" s="8"/>
      <c r="F958" s="8"/>
      <c r="G958" s="21"/>
      <c r="H958" s="12"/>
      <c r="I958" s="12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idden="1">
      <c r="A959" s="8"/>
      <c r="B959" s="8"/>
      <c r="C959" s="8"/>
      <c r="D959" s="8"/>
      <c r="E959" s="8"/>
      <c r="F959" s="8"/>
      <c r="G959" s="21"/>
      <c r="H959" s="12"/>
      <c r="I959" s="12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idden="1">
      <c r="A960" s="8"/>
      <c r="B960" s="8"/>
      <c r="C960" s="8"/>
      <c r="D960" s="8"/>
      <c r="E960" s="8"/>
      <c r="F960" s="8"/>
      <c r="G960" s="21"/>
      <c r="H960" s="12"/>
      <c r="I960" s="12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idden="1">
      <c r="A961" s="8"/>
      <c r="B961" s="8"/>
      <c r="C961" s="8"/>
      <c r="D961" s="8"/>
      <c r="E961" s="8"/>
      <c r="F961" s="8"/>
      <c r="G961" s="21"/>
      <c r="H961" s="12"/>
      <c r="I961" s="12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idden="1">
      <c r="A962" s="8"/>
      <c r="B962" s="8"/>
      <c r="C962" s="8"/>
      <c r="D962" s="8"/>
      <c r="E962" s="8"/>
      <c r="F962" s="8"/>
      <c r="G962" s="21"/>
      <c r="H962" s="12"/>
      <c r="I962" s="12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idden="1">
      <c r="A963" s="8"/>
      <c r="B963" s="8"/>
      <c r="C963" s="8"/>
      <c r="D963" s="8"/>
      <c r="E963" s="8"/>
      <c r="F963" s="8"/>
      <c r="G963" s="21"/>
      <c r="H963" s="12"/>
      <c r="I963" s="12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idden="1">
      <c r="A964" s="8"/>
      <c r="B964" s="8"/>
      <c r="C964" s="8"/>
      <c r="D964" s="8"/>
      <c r="E964" s="8"/>
      <c r="F964" s="8"/>
      <c r="G964" s="21"/>
      <c r="H964" s="12"/>
      <c r="I964" s="12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idden="1">
      <c r="A965" s="8"/>
      <c r="B965" s="8"/>
      <c r="C965" s="8"/>
      <c r="D965" s="8"/>
      <c r="E965" s="8"/>
      <c r="F965" s="8"/>
      <c r="G965" s="21"/>
      <c r="H965" s="12"/>
      <c r="I965" s="12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idden="1">
      <c r="A966" s="8"/>
      <c r="B966" s="8"/>
      <c r="C966" s="8"/>
      <c r="D966" s="8"/>
      <c r="E966" s="8"/>
      <c r="F966" s="8"/>
      <c r="G966" s="21"/>
      <c r="H966" s="12"/>
      <c r="I966" s="12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idden="1">
      <c r="A967" s="8"/>
      <c r="B967" s="8"/>
      <c r="C967" s="8"/>
      <c r="D967" s="8"/>
      <c r="E967" s="8"/>
      <c r="F967" s="8"/>
      <c r="G967" s="21"/>
      <c r="H967" s="12"/>
      <c r="I967" s="12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idden="1">
      <c r="A968" s="8"/>
      <c r="B968" s="8"/>
      <c r="C968" s="8"/>
      <c r="D968" s="8"/>
      <c r="E968" s="8"/>
      <c r="F968" s="8"/>
      <c r="G968" s="21"/>
      <c r="H968" s="12"/>
      <c r="I968" s="12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idden="1">
      <c r="A969" s="8"/>
      <c r="B969" s="8"/>
      <c r="C969" s="8"/>
      <c r="D969" s="8"/>
      <c r="E969" s="8"/>
      <c r="F969" s="8"/>
      <c r="G969" s="21"/>
      <c r="H969" s="12"/>
      <c r="I969" s="12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idden="1">
      <c r="A970" s="8"/>
      <c r="B970" s="8"/>
      <c r="C970" s="8"/>
      <c r="D970" s="8"/>
      <c r="E970" s="8"/>
      <c r="F970" s="8"/>
      <c r="G970" s="21"/>
      <c r="H970" s="12"/>
      <c r="I970" s="12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idden="1">
      <c r="A971" s="8"/>
      <c r="B971" s="8"/>
      <c r="C971" s="8"/>
      <c r="D971" s="8"/>
      <c r="E971" s="8"/>
      <c r="F971" s="8"/>
      <c r="G971" s="21"/>
      <c r="H971" s="12"/>
      <c r="I971" s="12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idden="1">
      <c r="A972" s="8"/>
      <c r="B972" s="8"/>
      <c r="C972" s="8"/>
      <c r="D972" s="8"/>
      <c r="E972" s="8"/>
      <c r="F972" s="8"/>
      <c r="G972" s="21"/>
      <c r="H972" s="12"/>
      <c r="I972" s="12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idden="1">
      <c r="A973" s="8"/>
      <c r="B973" s="8"/>
      <c r="C973" s="8"/>
      <c r="D973" s="8"/>
      <c r="E973" s="8"/>
      <c r="F973" s="8"/>
      <c r="G973" s="21"/>
      <c r="H973" s="12"/>
      <c r="I973" s="12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idden="1">
      <c r="A974" s="8"/>
      <c r="B974" s="8"/>
      <c r="C974" s="8"/>
      <c r="D974" s="8"/>
      <c r="E974" s="8"/>
      <c r="F974" s="8"/>
      <c r="G974" s="21"/>
      <c r="H974" s="12"/>
      <c r="I974" s="12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idden="1">
      <c r="A975" s="8"/>
      <c r="B975" s="8"/>
      <c r="C975" s="8"/>
      <c r="D975" s="8"/>
      <c r="E975" s="8"/>
      <c r="F975" s="8"/>
      <c r="G975" s="21"/>
      <c r="H975" s="12"/>
      <c r="I975" s="12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idden="1">
      <c r="A976" s="8"/>
      <c r="B976" s="8"/>
      <c r="C976" s="8"/>
      <c r="D976" s="8"/>
      <c r="E976" s="8"/>
      <c r="F976" s="8"/>
      <c r="G976" s="21"/>
      <c r="H976" s="12"/>
      <c r="I976" s="12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idden="1">
      <c r="A977" s="8"/>
      <c r="B977" s="8"/>
      <c r="C977" s="8"/>
      <c r="D977" s="8"/>
      <c r="E977" s="8"/>
      <c r="F977" s="8"/>
      <c r="G977" s="21"/>
      <c r="H977" s="12"/>
      <c r="I977" s="12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idden="1">
      <c r="A978" s="8"/>
      <c r="B978" s="8"/>
      <c r="C978" s="8"/>
      <c r="D978" s="8"/>
      <c r="E978" s="8"/>
      <c r="F978" s="8"/>
      <c r="G978" s="21"/>
      <c r="H978" s="12"/>
      <c r="I978" s="12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idden="1">
      <c r="A979" s="8"/>
      <c r="B979" s="8"/>
      <c r="C979" s="8"/>
      <c r="D979" s="8"/>
      <c r="E979" s="8"/>
      <c r="F979" s="8"/>
      <c r="G979" s="21"/>
      <c r="H979" s="12"/>
      <c r="I979" s="12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idden="1">
      <c r="A980" s="8"/>
      <c r="B980" s="8"/>
      <c r="C980" s="8"/>
      <c r="D980" s="8"/>
      <c r="E980" s="8"/>
      <c r="F980" s="8"/>
      <c r="G980" s="21"/>
      <c r="H980" s="12"/>
      <c r="I980" s="12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idden="1">
      <c r="A981" s="8"/>
      <c r="B981" s="8"/>
      <c r="C981" s="8"/>
      <c r="D981" s="8"/>
      <c r="E981" s="8"/>
      <c r="F981" s="8"/>
      <c r="G981" s="21"/>
      <c r="H981" s="12"/>
      <c r="I981" s="12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idden="1">
      <c r="A982" s="8"/>
      <c r="B982" s="8"/>
      <c r="C982" s="8"/>
      <c r="D982" s="8"/>
      <c r="E982" s="8"/>
      <c r="F982" s="8"/>
      <c r="G982" s="21"/>
      <c r="H982" s="12"/>
      <c r="I982" s="12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idden="1">
      <c r="A983" s="8"/>
      <c r="B983" s="8"/>
      <c r="C983" s="8"/>
      <c r="D983" s="8"/>
      <c r="E983" s="8"/>
      <c r="F983" s="8"/>
      <c r="G983" s="21"/>
      <c r="H983" s="12"/>
      <c r="I983" s="12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idden="1">
      <c r="A984" s="8"/>
      <c r="B984" s="8"/>
      <c r="C984" s="8"/>
      <c r="D984" s="8"/>
      <c r="E984" s="8"/>
      <c r="F984" s="8"/>
      <c r="G984" s="21"/>
      <c r="H984" s="12"/>
      <c r="I984" s="12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idden="1">
      <c r="A985" s="8"/>
      <c r="B985" s="8"/>
      <c r="C985" s="8"/>
      <c r="D985" s="8"/>
      <c r="E985" s="8"/>
      <c r="F985" s="8"/>
      <c r="G985" s="21"/>
      <c r="H985" s="12"/>
      <c r="I985" s="12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idden="1">
      <c r="A986" s="8"/>
      <c r="B986" s="8"/>
      <c r="C986" s="8"/>
      <c r="D986" s="8"/>
      <c r="E986" s="8"/>
      <c r="F986" s="8"/>
      <c r="G986" s="21"/>
      <c r="H986" s="12"/>
      <c r="I986" s="12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idden="1">
      <c r="A987" s="8"/>
      <c r="B987" s="8"/>
      <c r="C987" s="8"/>
      <c r="D987" s="8"/>
      <c r="E987" s="8"/>
      <c r="F987" s="8"/>
      <c r="G987" s="21"/>
      <c r="H987" s="12"/>
      <c r="I987" s="12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idden="1">
      <c r="A988" s="8"/>
      <c r="B988" s="8"/>
      <c r="C988" s="8"/>
      <c r="D988" s="8"/>
      <c r="E988" s="8"/>
      <c r="F988" s="8"/>
      <c r="G988" s="21"/>
      <c r="H988" s="12"/>
      <c r="I988" s="12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idden="1">
      <c r="A989" s="8"/>
      <c r="B989" s="8"/>
      <c r="C989" s="8"/>
      <c r="D989" s="8"/>
      <c r="E989" s="8"/>
      <c r="F989" s="8"/>
      <c r="G989" s="21"/>
      <c r="H989" s="12"/>
      <c r="I989" s="12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idden="1">
      <c r="A990" s="8"/>
      <c r="B990" s="8"/>
      <c r="C990" s="8"/>
      <c r="D990" s="8"/>
      <c r="E990" s="8"/>
      <c r="F990" s="8"/>
      <c r="G990" s="21"/>
      <c r="H990" s="12"/>
      <c r="I990" s="12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idden="1">
      <c r="A991" s="8"/>
      <c r="B991" s="8"/>
      <c r="C991" s="8"/>
      <c r="D991" s="8"/>
      <c r="E991" s="8"/>
      <c r="F991" s="8"/>
      <c r="G991" s="21"/>
      <c r="H991" s="12"/>
      <c r="I991" s="12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idden="1">
      <c r="A992" s="8"/>
      <c r="B992" s="8"/>
      <c r="C992" s="8"/>
      <c r="D992" s="8"/>
      <c r="E992" s="8"/>
      <c r="F992" s="8"/>
      <c r="G992" s="21"/>
      <c r="H992" s="12"/>
      <c r="I992" s="12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idden="1">
      <c r="A993" s="8"/>
      <c r="B993" s="8"/>
      <c r="C993" s="8"/>
      <c r="D993" s="8"/>
      <c r="E993" s="8"/>
      <c r="F993" s="8"/>
      <c r="G993" s="21"/>
      <c r="H993" s="12"/>
      <c r="I993" s="12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idden="1">
      <c r="A994" s="8"/>
      <c r="B994" s="8"/>
      <c r="C994" s="8"/>
      <c r="D994" s="8"/>
      <c r="E994" s="8"/>
      <c r="F994" s="8"/>
      <c r="G994" s="21"/>
      <c r="H994" s="12"/>
      <c r="I994" s="12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idden="1">
      <c r="A995" s="8"/>
      <c r="B995" s="8"/>
      <c r="C995" s="8"/>
      <c r="D995" s="8"/>
      <c r="E995" s="8"/>
      <c r="F995" s="8"/>
      <c r="G995" s="21"/>
      <c r="H995" s="12"/>
      <c r="I995" s="12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idden="1">
      <c r="A996" s="8"/>
      <c r="B996" s="8"/>
      <c r="C996" s="8"/>
      <c r="D996" s="8"/>
      <c r="E996" s="8"/>
      <c r="F996" s="8"/>
      <c r="G996" s="21"/>
      <c r="H996" s="12"/>
      <c r="I996" s="12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idden="1">
      <c r="A997" s="8"/>
      <c r="B997" s="8"/>
      <c r="C997" s="8"/>
      <c r="D997" s="8"/>
      <c r="E997" s="8"/>
      <c r="F997" s="8"/>
      <c r="G997" s="21"/>
      <c r="H997" s="12"/>
      <c r="I997" s="12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idden="1">
      <c r="A998" s="8"/>
      <c r="B998" s="8"/>
      <c r="C998" s="8"/>
      <c r="D998" s="8"/>
      <c r="E998" s="8"/>
      <c r="F998" s="8"/>
      <c r="G998" s="21"/>
      <c r="H998" s="12"/>
      <c r="I998" s="12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idden="1">
      <c r="A999" s="8"/>
      <c r="B999" s="8"/>
      <c r="C999" s="8"/>
      <c r="D999" s="8"/>
      <c r="E999" s="8"/>
      <c r="F999" s="8"/>
      <c r="G999" s="21"/>
      <c r="H999" s="12"/>
      <c r="I999" s="12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idden="1">
      <c r="A1000" s="8"/>
      <c r="B1000" s="8"/>
      <c r="C1000" s="8"/>
      <c r="D1000" s="8"/>
      <c r="E1000" s="8"/>
      <c r="F1000" s="8"/>
      <c r="G1000" s="21"/>
      <c r="H1000" s="12"/>
      <c r="I1000" s="12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8"/>
      <c r="D1001" s="8"/>
      <c r="E1001" s="8"/>
      <c r="F1001" s="8"/>
      <c r="G1001" s="21"/>
      <c r="H1001" s="12"/>
      <c r="I1001" s="12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8"/>
      <c r="D1002" s="8"/>
      <c r="E1002" s="8"/>
      <c r="F1002" s="8"/>
      <c r="G1002" s="21"/>
      <c r="H1002" s="12"/>
      <c r="I1002" s="12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>
      <c r="A1003" s="8"/>
      <c r="B1003" s="8"/>
      <c r="C1003" s="8"/>
      <c r="D1003" s="8"/>
      <c r="E1003" s="8"/>
      <c r="F1003" s="8"/>
      <c r="G1003" s="21"/>
      <c r="H1003" s="12"/>
      <c r="I1003" s="12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>
      <c r="A1004" s="8"/>
      <c r="B1004" s="8"/>
      <c r="C1004" s="8"/>
      <c r="D1004" s="8"/>
      <c r="E1004" s="8"/>
      <c r="F1004" s="8"/>
      <c r="G1004" s="21"/>
      <c r="H1004" s="12"/>
      <c r="I1004" s="12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>
      <c r="A1005" s="8"/>
      <c r="B1005" s="8"/>
      <c r="C1005" s="8"/>
      <c r="D1005" s="8"/>
      <c r="E1005" s="8"/>
      <c r="F1005" s="8"/>
      <c r="G1005" s="21"/>
      <c r="H1005" s="12"/>
      <c r="I1005" s="12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>
      <c r="A1006" s="8"/>
      <c r="B1006" s="8"/>
      <c r="C1006" s="8"/>
      <c r="D1006" s="8"/>
      <c r="E1006" s="8"/>
      <c r="F1006" s="8"/>
      <c r="G1006" s="21"/>
      <c r="H1006" s="12"/>
      <c r="I1006" s="12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>
      <c r="A1007" s="8"/>
      <c r="B1007" s="8"/>
      <c r="C1007" s="8"/>
      <c r="D1007" s="8"/>
      <c r="E1007" s="8"/>
      <c r="F1007" s="8"/>
      <c r="G1007" s="21"/>
      <c r="H1007" s="12"/>
      <c r="I1007" s="12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>
      <c r="A1008" s="8"/>
      <c r="B1008" s="8"/>
      <c r="C1008" s="8"/>
      <c r="D1008" s="8"/>
      <c r="E1008" s="8"/>
      <c r="F1008" s="8"/>
      <c r="G1008" s="21"/>
      <c r="H1008" s="12"/>
      <c r="I1008" s="12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>
      <c r="A1009" s="8"/>
      <c r="B1009" s="8"/>
      <c r="C1009" s="8"/>
      <c r="D1009" s="8"/>
      <c r="E1009" s="8"/>
      <c r="F1009" s="8"/>
      <c r="G1009" s="21"/>
      <c r="H1009" s="12"/>
      <c r="I1009" s="12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>
      <c r="A1010" s="8"/>
      <c r="B1010" s="8"/>
      <c r="C1010" s="8"/>
      <c r="D1010" s="8"/>
      <c r="E1010" s="8"/>
      <c r="F1010" s="8"/>
      <c r="G1010" s="21"/>
      <c r="H1010" s="12"/>
      <c r="I1010" s="12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>
      <c r="A1011" s="8"/>
      <c r="B1011" s="8"/>
      <c r="C1011" s="8"/>
      <c r="D1011" s="8"/>
      <c r="E1011" s="8"/>
      <c r="F1011" s="8"/>
      <c r="G1011" s="21"/>
      <c r="H1011" s="12"/>
      <c r="I1011" s="12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>
      <c r="A1012" s="8"/>
      <c r="B1012" s="8"/>
      <c r="C1012" s="8"/>
      <c r="D1012" s="8"/>
      <c r="E1012" s="8"/>
      <c r="F1012" s="8"/>
      <c r="G1012" s="21"/>
      <c r="H1012" s="12"/>
      <c r="I1012" s="12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>
      <c r="A1013" s="8"/>
      <c r="B1013" s="8"/>
      <c r="C1013" s="8"/>
      <c r="D1013" s="8"/>
      <c r="E1013" s="8"/>
      <c r="F1013" s="8"/>
      <c r="G1013" s="21"/>
      <c r="H1013" s="12"/>
      <c r="I1013" s="12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>
      <c r="A1014" s="8"/>
      <c r="B1014" s="8"/>
      <c r="C1014" s="8"/>
      <c r="D1014" s="8"/>
      <c r="E1014" s="8"/>
      <c r="F1014" s="8"/>
      <c r="G1014" s="21"/>
      <c r="H1014" s="12"/>
      <c r="I1014" s="12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>
      <c r="A1015" s="8"/>
      <c r="B1015" s="8"/>
      <c r="C1015" s="8"/>
      <c r="D1015" s="8"/>
      <c r="E1015" s="8"/>
      <c r="F1015" s="8"/>
      <c r="G1015" s="21"/>
      <c r="H1015" s="12"/>
      <c r="I1015" s="12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>
      <c r="A1016" s="8"/>
      <c r="B1016" s="8"/>
      <c r="C1016" s="8"/>
      <c r="D1016" s="8"/>
      <c r="E1016" s="8"/>
      <c r="F1016" s="8"/>
      <c r="G1016" s="21"/>
      <c r="H1016" s="12"/>
      <c r="I1016" s="12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>
      <c r="A1017" s="8"/>
      <c r="B1017" s="8"/>
      <c r="C1017" s="8"/>
      <c r="D1017" s="8"/>
      <c r="E1017" s="8"/>
      <c r="F1017" s="8"/>
      <c r="G1017" s="21"/>
      <c r="H1017" s="12"/>
      <c r="I1017" s="12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>
      <c r="A1018" s="8"/>
      <c r="B1018" s="8"/>
      <c r="C1018" s="8"/>
      <c r="D1018" s="8"/>
      <c r="E1018" s="8"/>
      <c r="F1018" s="8"/>
      <c r="G1018" s="21"/>
      <c r="H1018" s="12"/>
      <c r="I1018" s="12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>
      <c r="A1019" s="8"/>
      <c r="B1019" s="8"/>
      <c r="C1019" s="8"/>
      <c r="D1019" s="8"/>
      <c r="E1019" s="8"/>
      <c r="F1019" s="8"/>
      <c r="G1019" s="21"/>
      <c r="H1019" s="12"/>
      <c r="I1019" s="12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>
      <c r="A1020" s="8"/>
      <c r="B1020" s="8"/>
      <c r="C1020" s="8"/>
      <c r="D1020" s="8"/>
      <c r="E1020" s="8"/>
      <c r="F1020" s="8"/>
      <c r="G1020" s="21"/>
      <c r="H1020" s="12"/>
      <c r="I1020" s="12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>
      <c r="A1021" s="8"/>
      <c r="B1021" s="8"/>
      <c r="C1021" s="8"/>
      <c r="D1021" s="8"/>
      <c r="E1021" s="8"/>
      <c r="F1021" s="8"/>
      <c r="G1021" s="21"/>
      <c r="H1021" s="12"/>
      <c r="I1021" s="12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>
      <c r="A1022" s="8"/>
      <c r="B1022" s="8"/>
      <c r="C1022" s="8"/>
      <c r="D1022" s="8"/>
      <c r="E1022" s="8"/>
      <c r="F1022" s="8"/>
      <c r="G1022" s="21"/>
      <c r="H1022" s="12"/>
      <c r="I1022" s="12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>
      <c r="A1023" s="8"/>
      <c r="B1023" s="8"/>
      <c r="C1023" s="8"/>
      <c r="D1023" s="8"/>
      <c r="E1023" s="8"/>
      <c r="F1023" s="8"/>
      <c r="G1023" s="21"/>
      <c r="H1023" s="12"/>
      <c r="I1023" s="12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>
      <c r="A1024" s="8"/>
      <c r="B1024" s="8"/>
      <c r="C1024" s="8"/>
      <c r="D1024" s="8"/>
      <c r="E1024" s="8"/>
      <c r="F1024" s="8"/>
      <c r="G1024" s="21"/>
      <c r="H1024" s="12"/>
      <c r="I1024" s="12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>
      <c r="A1025" s="8"/>
      <c r="B1025" s="8"/>
      <c r="C1025" s="8"/>
      <c r="D1025" s="8"/>
      <c r="E1025" s="8"/>
      <c r="F1025" s="8"/>
      <c r="G1025" s="21"/>
      <c r="H1025" s="12"/>
      <c r="I1025" s="12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>
      <c r="A1026" s="8"/>
      <c r="B1026" s="8"/>
      <c r="C1026" s="8"/>
      <c r="D1026" s="8"/>
      <c r="E1026" s="8"/>
      <c r="F1026" s="8"/>
      <c r="G1026" s="21"/>
      <c r="H1026" s="12"/>
      <c r="I1026" s="12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>
      <c r="A1027" s="8"/>
      <c r="B1027" s="8"/>
      <c r="C1027" s="8"/>
      <c r="D1027" s="8"/>
      <c r="E1027" s="8"/>
      <c r="F1027" s="8"/>
      <c r="G1027" s="21"/>
      <c r="H1027" s="12"/>
      <c r="I1027" s="12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>
      <c r="A1028" s="8"/>
      <c r="B1028" s="8"/>
      <c r="C1028" s="8"/>
      <c r="D1028" s="8"/>
      <c r="E1028" s="8"/>
      <c r="F1028" s="8"/>
      <c r="G1028" s="21"/>
      <c r="H1028" s="12"/>
      <c r="I1028" s="12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>
      <c r="A1029" s="8"/>
      <c r="B1029" s="8"/>
      <c r="C1029" s="8"/>
      <c r="D1029" s="8"/>
      <c r="E1029" s="8"/>
      <c r="F1029" s="8"/>
      <c r="G1029" s="21"/>
      <c r="H1029" s="12"/>
      <c r="I1029" s="12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>
      <c r="A1030" s="8"/>
      <c r="B1030" s="8"/>
      <c r="C1030" s="8"/>
      <c r="D1030" s="8"/>
      <c r="E1030" s="8"/>
      <c r="F1030" s="8"/>
      <c r="G1030" s="21"/>
      <c r="H1030" s="12"/>
      <c r="I1030" s="12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>
      <c r="A1031" s="8"/>
      <c r="B1031" s="8"/>
      <c r="C1031" s="8"/>
      <c r="D1031" s="8"/>
      <c r="E1031" s="8"/>
      <c r="F1031" s="8"/>
      <c r="G1031" s="21"/>
      <c r="H1031" s="12"/>
      <c r="I1031" s="12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>
      <c r="A1032" s="8"/>
      <c r="B1032" s="8"/>
      <c r="C1032" s="8"/>
      <c r="D1032" s="8"/>
      <c r="E1032" s="8"/>
      <c r="F1032" s="8"/>
      <c r="G1032" s="21"/>
      <c r="H1032" s="12"/>
      <c r="I1032" s="12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>
      <c r="A1033" s="8"/>
      <c r="B1033" s="8"/>
      <c r="C1033" s="8"/>
      <c r="D1033" s="8"/>
      <c r="E1033" s="8"/>
      <c r="F1033" s="8"/>
      <c r="G1033" s="21"/>
      <c r="H1033" s="12"/>
      <c r="I1033" s="12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>
      <c r="A1034" s="8"/>
      <c r="B1034" s="8"/>
      <c r="C1034" s="8"/>
      <c r="D1034" s="8"/>
      <c r="E1034" s="8"/>
      <c r="F1034" s="8"/>
      <c r="G1034" s="21"/>
      <c r="H1034" s="12"/>
      <c r="I1034" s="12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>
      <c r="A1035" s="8"/>
      <c r="B1035" s="8"/>
      <c r="C1035" s="8"/>
      <c r="D1035" s="8"/>
      <c r="E1035" s="8"/>
      <c r="F1035" s="8"/>
      <c r="G1035" s="21"/>
      <c r="H1035" s="12"/>
      <c r="I1035" s="12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>
      <c r="A1036" s="8"/>
      <c r="B1036" s="8"/>
      <c r="C1036" s="8"/>
      <c r="D1036" s="8"/>
      <c r="E1036" s="8"/>
      <c r="F1036" s="8"/>
      <c r="G1036" s="21"/>
      <c r="H1036" s="12"/>
      <c r="I1036" s="12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>
      <c r="A1037" s="8"/>
      <c r="B1037" s="8"/>
      <c r="C1037" s="8"/>
      <c r="D1037" s="8"/>
      <c r="E1037" s="8"/>
      <c r="F1037" s="8"/>
      <c r="G1037" s="21"/>
      <c r="H1037" s="12"/>
      <c r="I1037" s="12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>
      <c r="A1038" s="8"/>
      <c r="B1038" s="8"/>
      <c r="C1038" s="8"/>
      <c r="D1038" s="8"/>
      <c r="E1038" s="8"/>
      <c r="F1038" s="8"/>
      <c r="G1038" s="21"/>
      <c r="H1038" s="12"/>
      <c r="I1038" s="12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>
      <c r="A1039" s="8"/>
      <c r="B1039" s="8"/>
      <c r="C1039" s="8"/>
      <c r="D1039" s="8"/>
      <c r="E1039" s="8"/>
      <c r="F1039" s="8"/>
      <c r="G1039" s="21"/>
      <c r="H1039" s="12"/>
      <c r="I1039" s="12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>
      <c r="A1040" s="8"/>
      <c r="B1040" s="8"/>
      <c r="C1040" s="8"/>
      <c r="D1040" s="8"/>
      <c r="E1040" s="8"/>
      <c r="F1040" s="8"/>
      <c r="G1040" s="21"/>
      <c r="H1040" s="12"/>
      <c r="I1040" s="12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>
      <c r="A1041" s="8"/>
      <c r="B1041" s="8"/>
      <c r="C1041" s="8"/>
      <c r="D1041" s="8"/>
      <c r="E1041" s="8"/>
      <c r="F1041" s="8"/>
      <c r="G1041" s="21"/>
      <c r="H1041" s="12"/>
      <c r="I1041" s="12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>
      <c r="A1042" s="8"/>
      <c r="B1042" s="8"/>
      <c r="C1042" s="8"/>
      <c r="D1042" s="8"/>
      <c r="E1042" s="8"/>
      <c r="F1042" s="8"/>
      <c r="G1042" s="21"/>
      <c r="H1042" s="12"/>
      <c r="I1042" s="12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>
      <c r="A1043" s="8"/>
      <c r="B1043" s="8"/>
      <c r="C1043" s="8"/>
      <c r="D1043" s="8"/>
      <c r="E1043" s="8"/>
      <c r="F1043" s="8"/>
      <c r="G1043" s="21"/>
      <c r="H1043" s="12"/>
      <c r="I1043" s="12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>
      <c r="A1044" s="8"/>
      <c r="B1044" s="8"/>
      <c r="C1044" s="8"/>
      <c r="D1044" s="8"/>
      <c r="E1044" s="8"/>
      <c r="F1044" s="8"/>
      <c r="G1044" s="21"/>
      <c r="H1044" s="12"/>
      <c r="I1044" s="12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>
      <c r="A1045" s="8"/>
      <c r="B1045" s="8"/>
      <c r="C1045" s="8"/>
      <c r="D1045" s="8"/>
      <c r="E1045" s="8"/>
      <c r="F1045" s="8"/>
      <c r="G1045" s="21"/>
      <c r="H1045" s="12"/>
      <c r="I1045" s="12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>
      <c r="A1046" s="8"/>
      <c r="B1046" s="8"/>
      <c r="C1046" s="8"/>
      <c r="D1046" s="8"/>
      <c r="E1046" s="8"/>
      <c r="F1046" s="8"/>
      <c r="G1046" s="21"/>
      <c r="H1046" s="12"/>
      <c r="I1046" s="12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>
      <c r="A1047" s="8"/>
      <c r="B1047" s="8"/>
      <c r="C1047" s="8"/>
      <c r="D1047" s="8"/>
      <c r="E1047" s="8"/>
      <c r="F1047" s="8"/>
      <c r="G1047" s="21"/>
      <c r="H1047" s="12"/>
      <c r="I1047" s="12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>
      <c r="A1048" s="8"/>
      <c r="B1048" s="8"/>
      <c r="C1048" s="8"/>
      <c r="D1048" s="8"/>
      <c r="E1048" s="8"/>
      <c r="F1048" s="8"/>
      <c r="G1048" s="21"/>
      <c r="H1048" s="12"/>
      <c r="I1048" s="12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>
      <c r="A1049" s="8"/>
      <c r="B1049" s="8"/>
      <c r="C1049" s="8"/>
      <c r="D1049" s="8"/>
      <c r="E1049" s="8"/>
      <c r="F1049" s="8"/>
      <c r="G1049" s="21"/>
      <c r="H1049" s="12"/>
      <c r="I1049" s="12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>
      <c r="A1050" s="8"/>
      <c r="B1050" s="8"/>
      <c r="C1050" s="8"/>
      <c r="D1050" s="8"/>
      <c r="E1050" s="8"/>
      <c r="F1050" s="8"/>
      <c r="G1050" s="21"/>
      <c r="H1050" s="12"/>
      <c r="I1050" s="12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>
      <c r="A1051" s="8"/>
      <c r="B1051" s="8"/>
      <c r="C1051" s="8"/>
      <c r="D1051" s="8"/>
      <c r="E1051" s="8"/>
      <c r="F1051" s="8"/>
      <c r="G1051" s="21"/>
      <c r="H1051" s="12"/>
      <c r="I1051" s="12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>
      <c r="A1052" s="8"/>
      <c r="B1052" s="8"/>
      <c r="C1052" s="8"/>
      <c r="D1052" s="8"/>
      <c r="E1052" s="8"/>
      <c r="F1052" s="8"/>
      <c r="G1052" s="21"/>
      <c r="H1052" s="12"/>
      <c r="I1052" s="12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>
      <c r="A1053" s="8"/>
      <c r="B1053" s="8"/>
      <c r="C1053" s="8"/>
      <c r="D1053" s="8"/>
      <c r="E1053" s="8"/>
      <c r="F1053" s="8"/>
      <c r="G1053" s="21"/>
      <c r="H1053" s="12"/>
      <c r="I1053" s="12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>
      <c r="A1054" s="8"/>
      <c r="B1054" s="8"/>
      <c r="C1054" s="8"/>
      <c r="D1054" s="8"/>
      <c r="E1054" s="8"/>
      <c r="F1054" s="8"/>
      <c r="G1054" s="21"/>
      <c r="H1054" s="12"/>
      <c r="I1054" s="12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>
      <c r="A1055" s="8"/>
      <c r="B1055" s="8"/>
      <c r="C1055" s="8"/>
      <c r="D1055" s="8"/>
      <c r="E1055" s="8"/>
      <c r="F1055" s="8"/>
      <c r="G1055" s="21"/>
      <c r="H1055" s="12"/>
      <c r="I1055" s="12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>
      <c r="A1056" s="8"/>
      <c r="B1056" s="8"/>
      <c r="C1056" s="8"/>
      <c r="D1056" s="8"/>
      <c r="E1056" s="8"/>
      <c r="F1056" s="8"/>
      <c r="G1056" s="21"/>
      <c r="H1056" s="12"/>
      <c r="I1056" s="12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>
      <c r="A1057" s="8"/>
      <c r="B1057" s="8"/>
      <c r="C1057" s="8"/>
      <c r="D1057" s="8"/>
      <c r="E1057" s="8"/>
      <c r="F1057" s="8"/>
      <c r="G1057" s="21"/>
      <c r="H1057" s="12"/>
      <c r="I1057" s="12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>
      <c r="A1058" s="8"/>
      <c r="B1058" s="8"/>
      <c r="C1058" s="8"/>
      <c r="D1058" s="8"/>
      <c r="E1058" s="8"/>
      <c r="F1058" s="8"/>
      <c r="G1058" s="21"/>
      <c r="H1058" s="12"/>
      <c r="I1058" s="12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>
      <c r="A1059" s="8"/>
      <c r="B1059" s="8"/>
      <c r="C1059" s="8"/>
      <c r="D1059" s="8"/>
      <c r="E1059" s="8"/>
      <c r="F1059" s="8"/>
      <c r="G1059" s="21"/>
      <c r="H1059" s="12"/>
      <c r="I1059" s="12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>
      <c r="A1060" s="8"/>
      <c r="B1060" s="8"/>
      <c r="C1060" s="8"/>
      <c r="D1060" s="8"/>
      <c r="E1060" s="8"/>
      <c r="F1060" s="8"/>
      <c r="G1060" s="21"/>
      <c r="H1060" s="12"/>
      <c r="I1060" s="12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>
      <c r="A1061" s="8"/>
      <c r="B1061" s="8"/>
      <c r="C1061" s="8"/>
      <c r="D1061" s="8"/>
      <c r="E1061" s="8"/>
      <c r="F1061" s="8"/>
      <c r="G1061" s="21"/>
      <c r="H1061" s="12"/>
      <c r="I1061" s="12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>
      <c r="A1062" s="8"/>
      <c r="B1062" s="8"/>
      <c r="C1062" s="8"/>
      <c r="D1062" s="8"/>
      <c r="E1062" s="8"/>
      <c r="F1062" s="8"/>
      <c r="G1062" s="21"/>
      <c r="H1062" s="12"/>
      <c r="I1062" s="12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>
      <c r="A1063" s="8"/>
      <c r="B1063" s="8"/>
      <c r="C1063" s="8"/>
      <c r="D1063" s="8"/>
      <c r="E1063" s="8"/>
      <c r="F1063" s="8"/>
      <c r="G1063" s="21"/>
      <c r="H1063" s="12"/>
      <c r="I1063" s="12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>
      <c r="A1064" s="8"/>
      <c r="B1064" s="8"/>
      <c r="C1064" s="8"/>
      <c r="D1064" s="8"/>
      <c r="E1064" s="8"/>
      <c r="F1064" s="8"/>
      <c r="G1064" s="21"/>
      <c r="H1064" s="12"/>
      <c r="I1064" s="12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>
      <c r="A1065" s="8"/>
      <c r="B1065" s="8"/>
      <c r="C1065" s="8"/>
      <c r="D1065" s="8"/>
      <c r="E1065" s="8"/>
      <c r="F1065" s="8"/>
      <c r="G1065" s="21"/>
      <c r="H1065" s="12"/>
      <c r="I1065" s="12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>
      <c r="A1066" s="8"/>
      <c r="B1066" s="8"/>
      <c r="C1066" s="8"/>
      <c r="D1066" s="8"/>
      <c r="E1066" s="8"/>
      <c r="F1066" s="8"/>
      <c r="G1066" s="21"/>
      <c r="H1066" s="12"/>
      <c r="I1066" s="12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>
      <c r="A1067" s="8"/>
      <c r="B1067" s="8"/>
      <c r="C1067" s="8"/>
      <c r="D1067" s="8"/>
      <c r="E1067" s="8"/>
      <c r="F1067" s="8"/>
      <c r="G1067" s="21"/>
      <c r="H1067" s="12"/>
      <c r="I1067" s="12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>
      <c r="A1068" s="8"/>
      <c r="B1068" s="8"/>
      <c r="C1068" s="8"/>
      <c r="D1068" s="8"/>
      <c r="E1068" s="8"/>
      <c r="F1068" s="8"/>
      <c r="G1068" s="21"/>
      <c r="H1068" s="12"/>
      <c r="I1068" s="12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>
      <c r="A1069" s="8"/>
      <c r="B1069" s="8"/>
      <c r="C1069" s="8"/>
      <c r="D1069" s="8"/>
      <c r="E1069" s="8"/>
      <c r="F1069" s="8"/>
      <c r="G1069" s="21"/>
      <c r="H1069" s="12"/>
      <c r="I1069" s="12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>
      <c r="A1070" s="8"/>
      <c r="B1070" s="8"/>
      <c r="C1070" s="8"/>
      <c r="D1070" s="8"/>
      <c r="E1070" s="8"/>
      <c r="F1070" s="8"/>
      <c r="G1070" s="21"/>
      <c r="H1070" s="12"/>
      <c r="I1070" s="12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>
      <c r="A1071" s="8"/>
      <c r="B1071" s="8"/>
      <c r="C1071" s="8"/>
      <c r="D1071" s="8"/>
      <c r="E1071" s="8"/>
      <c r="F1071" s="8"/>
      <c r="G1071" s="21"/>
      <c r="H1071" s="12"/>
      <c r="I1071" s="12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>
      <c r="A1072" s="8"/>
      <c r="B1072" s="8"/>
      <c r="C1072" s="8"/>
      <c r="D1072" s="8"/>
      <c r="E1072" s="8"/>
      <c r="F1072" s="8"/>
      <c r="G1072" s="21"/>
      <c r="H1072" s="12"/>
      <c r="I1072" s="12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>
      <c r="A1073" s="8"/>
      <c r="B1073" s="8"/>
      <c r="C1073" s="8"/>
      <c r="D1073" s="8"/>
      <c r="E1073" s="8"/>
      <c r="F1073" s="8"/>
      <c r="G1073" s="21"/>
      <c r="H1073" s="12"/>
      <c r="I1073" s="12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>
      <c r="A1074" s="8"/>
      <c r="B1074" s="8"/>
      <c r="C1074" s="8"/>
      <c r="D1074" s="8"/>
      <c r="E1074" s="8"/>
      <c r="F1074" s="8"/>
      <c r="G1074" s="21"/>
      <c r="H1074" s="12"/>
      <c r="I1074" s="12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>
      <c r="A1075" s="8"/>
      <c r="B1075" s="8"/>
      <c r="C1075" s="8"/>
      <c r="D1075" s="8"/>
      <c r="E1075" s="8"/>
      <c r="F1075" s="8"/>
      <c r="G1075" s="21"/>
      <c r="H1075" s="12"/>
      <c r="I1075" s="12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>
      <c r="A1076" s="8"/>
      <c r="B1076" s="8"/>
      <c r="C1076" s="8"/>
      <c r="D1076" s="8"/>
      <c r="E1076" s="8"/>
      <c r="F1076" s="8"/>
      <c r="G1076" s="21"/>
      <c r="H1076" s="12"/>
      <c r="I1076" s="12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>
      <c r="A1077" s="8"/>
      <c r="B1077" s="8"/>
      <c r="C1077" s="8"/>
      <c r="D1077" s="8"/>
      <c r="E1077" s="8"/>
      <c r="F1077" s="8"/>
      <c r="G1077" s="21"/>
      <c r="H1077" s="12"/>
      <c r="I1077" s="12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>
      <c r="A1078" s="8"/>
      <c r="B1078" s="8"/>
      <c r="C1078" s="8"/>
      <c r="D1078" s="8"/>
      <c r="E1078" s="8"/>
      <c r="F1078" s="8"/>
      <c r="G1078" s="21"/>
      <c r="H1078" s="12"/>
      <c r="I1078" s="12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>
      <c r="A1079" s="8"/>
      <c r="B1079" s="8"/>
      <c r="C1079" s="8"/>
      <c r="D1079" s="8"/>
      <c r="E1079" s="8"/>
      <c r="F1079" s="8"/>
      <c r="G1079" s="21"/>
      <c r="H1079" s="12"/>
      <c r="I1079" s="12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>
      <c r="A1080" s="8"/>
      <c r="B1080" s="8"/>
      <c r="C1080" s="8"/>
      <c r="D1080" s="8"/>
      <c r="E1080" s="8"/>
      <c r="F1080" s="8"/>
      <c r="G1080" s="21"/>
      <c r="H1080" s="12"/>
      <c r="I1080" s="12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>
      <c r="A1081" s="8"/>
      <c r="B1081" s="8"/>
      <c r="C1081" s="8"/>
      <c r="D1081" s="8"/>
      <c r="E1081" s="8"/>
      <c r="F1081" s="8"/>
      <c r="G1081" s="21"/>
      <c r="H1081" s="12"/>
      <c r="I1081" s="12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>
      <c r="A1082" s="8"/>
      <c r="B1082" s="8"/>
      <c r="C1082" s="8"/>
      <c r="D1082" s="8"/>
      <c r="E1082" s="8"/>
      <c r="F1082" s="8"/>
      <c r="G1082" s="21"/>
      <c r="H1082" s="12"/>
      <c r="I1082" s="12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>
      <c r="A1083" s="8"/>
      <c r="B1083" s="8"/>
      <c r="C1083" s="8"/>
      <c r="D1083" s="8"/>
      <c r="E1083" s="8"/>
      <c r="F1083" s="8"/>
      <c r="G1083" s="21"/>
      <c r="H1083" s="12"/>
      <c r="I1083" s="12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>
      <c r="A1084" s="8"/>
      <c r="B1084" s="8"/>
      <c r="C1084" s="8"/>
      <c r="D1084" s="8"/>
      <c r="E1084" s="8"/>
      <c r="F1084" s="8"/>
      <c r="G1084" s="21"/>
      <c r="H1084" s="12"/>
      <c r="I1084" s="12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>
      <c r="A1085" s="8"/>
      <c r="B1085" s="8"/>
      <c r="C1085" s="8"/>
      <c r="D1085" s="8"/>
      <c r="E1085" s="8"/>
      <c r="F1085" s="8"/>
      <c r="G1085" s="21"/>
      <c r="H1085" s="12"/>
      <c r="I1085" s="12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>
      <c r="A1086" s="8"/>
      <c r="B1086" s="8"/>
      <c r="C1086" s="8"/>
      <c r="D1086" s="8"/>
      <c r="E1086" s="8"/>
      <c r="F1086" s="8"/>
      <c r="G1086" s="21"/>
      <c r="H1086" s="12"/>
      <c r="I1086" s="12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>
      <c r="A1087" s="8"/>
      <c r="B1087" s="8"/>
      <c r="C1087" s="8"/>
      <c r="D1087" s="8"/>
      <c r="E1087" s="8"/>
      <c r="F1087" s="8"/>
      <c r="G1087" s="21"/>
      <c r="H1087" s="12"/>
      <c r="I1087" s="12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>
      <c r="A1088" s="8"/>
      <c r="B1088" s="8"/>
      <c r="C1088" s="8"/>
      <c r="D1088" s="8"/>
      <c r="E1088" s="8"/>
      <c r="F1088" s="8"/>
      <c r="G1088" s="21"/>
      <c r="H1088" s="12"/>
      <c r="I1088" s="12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>
      <c r="A1089" s="8"/>
      <c r="B1089" s="8"/>
      <c r="C1089" s="8"/>
      <c r="D1089" s="8"/>
      <c r="E1089" s="8"/>
      <c r="F1089" s="8"/>
      <c r="G1089" s="21"/>
      <c r="H1089" s="12"/>
      <c r="I1089" s="12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>
      <c r="A1090" s="8"/>
      <c r="B1090" s="8"/>
      <c r="C1090" s="8"/>
      <c r="D1090" s="8"/>
      <c r="E1090" s="8"/>
      <c r="F1090" s="8"/>
      <c r="G1090" s="21"/>
      <c r="H1090" s="12"/>
      <c r="I1090" s="12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>
      <c r="G1091" s="22"/>
      <c r="H1091" s="6"/>
      <c r="I1091" s="6"/>
    </row>
    <row r="1092" spans="1:26">
      <c r="G1092" s="22"/>
      <c r="H1092" s="6"/>
      <c r="I1092" s="6"/>
    </row>
    <row r="1093" spans="1:26">
      <c r="G1093" s="22"/>
      <c r="H1093" s="6"/>
      <c r="I1093" s="6"/>
    </row>
    <row r="1094" spans="1:26">
      <c r="G1094" s="22"/>
      <c r="H1094" s="6"/>
      <c r="I1094" s="6"/>
    </row>
    <row r="1095" spans="1:26">
      <c r="G1095" s="22"/>
      <c r="H1095" s="6"/>
      <c r="I1095" s="6"/>
    </row>
    <row r="1096" spans="1:26">
      <c r="G1096" s="22"/>
      <c r="H1096" s="6"/>
      <c r="I1096" s="6"/>
    </row>
    <row r="1097" spans="1:26">
      <c r="G1097" s="22"/>
      <c r="H1097" s="6"/>
      <c r="I1097" s="6"/>
    </row>
    <row r="1098" spans="1:26">
      <c r="G1098" s="22"/>
      <c r="H1098" s="6"/>
      <c r="I1098" s="6"/>
    </row>
    <row r="1099" spans="1:26">
      <c r="G1099" s="22"/>
      <c r="H1099" s="6"/>
      <c r="I1099" s="6"/>
    </row>
    <row r="1100" spans="1:26">
      <c r="G1100" s="22"/>
      <c r="H1100" s="6"/>
      <c r="I1100" s="6"/>
    </row>
    <row r="1101" spans="1:26">
      <c r="G1101" s="22"/>
      <c r="H1101" s="6"/>
      <c r="I1101" s="6"/>
    </row>
    <row r="1102" spans="1:26">
      <c r="G1102" s="22"/>
      <c r="H1102" s="6"/>
      <c r="I1102" s="6"/>
    </row>
    <row r="1103" spans="1:26">
      <c r="G1103" s="22"/>
      <c r="H1103" s="6"/>
      <c r="I1103" s="6"/>
    </row>
    <row r="1104" spans="1:26">
      <c r="G1104" s="22"/>
      <c r="H1104" s="6"/>
      <c r="I1104" s="6"/>
    </row>
    <row r="1105" spans="7:9">
      <c r="G1105" s="22"/>
      <c r="H1105" s="6"/>
      <c r="I1105" s="6"/>
    </row>
    <row r="1106" spans="7:9">
      <c r="G1106" s="22"/>
      <c r="H1106" s="6"/>
      <c r="I1106" s="6"/>
    </row>
    <row r="1107" spans="7:9">
      <c r="G1107" s="22"/>
      <c r="H1107" s="6"/>
      <c r="I1107" s="6"/>
    </row>
    <row r="1108" spans="7:9">
      <c r="G1108" s="22"/>
      <c r="H1108" s="6"/>
      <c r="I1108" s="6"/>
    </row>
    <row r="1109" spans="7:9">
      <c r="G1109" s="22"/>
      <c r="H1109" s="6"/>
      <c r="I1109" s="6"/>
    </row>
    <row r="1110" spans="7:9">
      <c r="G1110" s="22"/>
      <c r="H1110" s="6"/>
      <c r="I1110" s="6"/>
    </row>
    <row r="1111" spans="7:9">
      <c r="G1111" s="22"/>
      <c r="H1111" s="6"/>
      <c r="I1111" s="6"/>
    </row>
    <row r="1112" spans="7:9">
      <c r="G1112" s="22"/>
      <c r="H1112" s="6"/>
      <c r="I1112" s="6"/>
    </row>
    <row r="1113" spans="7:9">
      <c r="G1113" s="22"/>
      <c r="H1113" s="6"/>
      <c r="I1113" s="6"/>
    </row>
    <row r="1114" spans="7:9">
      <c r="G1114" s="22"/>
      <c r="H1114" s="6"/>
      <c r="I1114" s="6"/>
    </row>
    <row r="1115" spans="7:9">
      <c r="G1115" s="22"/>
      <c r="H1115" s="6"/>
      <c r="I1115" s="6"/>
    </row>
    <row r="1116" spans="7:9">
      <c r="G1116" s="22"/>
      <c r="H1116" s="6"/>
      <c r="I1116" s="6"/>
    </row>
    <row r="1117" spans="7:9">
      <c r="G1117" s="22"/>
      <c r="H1117" s="6"/>
      <c r="I1117" s="6"/>
    </row>
    <row r="1118" spans="7:9">
      <c r="G1118" s="22"/>
      <c r="H1118" s="6"/>
      <c r="I1118" s="6"/>
    </row>
    <row r="1119" spans="7:9">
      <c r="G1119" s="22"/>
      <c r="H1119" s="6"/>
      <c r="I1119" s="6"/>
    </row>
    <row r="1120" spans="7:9">
      <c r="G1120" s="22"/>
      <c r="H1120" s="6"/>
      <c r="I1120" s="6"/>
    </row>
    <row r="1121" spans="7:9">
      <c r="G1121" s="22"/>
      <c r="H1121" s="6"/>
      <c r="I1121" s="6"/>
    </row>
    <row r="1122" spans="7:9">
      <c r="G1122" s="22"/>
      <c r="H1122" s="6"/>
      <c r="I1122" s="6"/>
    </row>
    <row r="1123" spans="7:9">
      <c r="G1123" s="22"/>
      <c r="H1123" s="6"/>
      <c r="I1123" s="6"/>
    </row>
    <row r="1124" spans="7:9">
      <c r="G1124" s="22"/>
      <c r="H1124" s="6"/>
      <c r="I1124" s="6"/>
    </row>
    <row r="1125" spans="7:9">
      <c r="G1125" s="22"/>
      <c r="H1125" s="6"/>
      <c r="I1125" s="6"/>
    </row>
    <row r="1126" spans="7:9">
      <c r="G1126" s="22"/>
      <c r="H1126" s="6"/>
      <c r="I1126" s="6"/>
    </row>
    <row r="1127" spans="7:9">
      <c r="G1127" s="22"/>
      <c r="H1127" s="6"/>
      <c r="I1127" s="6"/>
    </row>
    <row r="1128" spans="7:9">
      <c r="G1128" s="22"/>
      <c r="H1128" s="6"/>
      <c r="I1128" s="6"/>
    </row>
    <row r="1129" spans="7:9">
      <c r="G1129" s="22"/>
      <c r="H1129" s="6"/>
      <c r="I1129" s="6"/>
    </row>
    <row r="1130" spans="7:9">
      <c r="G1130" s="22"/>
      <c r="H1130" s="6"/>
      <c r="I1130" s="6"/>
    </row>
    <row r="1131" spans="7:9">
      <c r="G1131" s="22"/>
      <c r="H1131" s="6"/>
      <c r="I1131" s="6"/>
    </row>
    <row r="1132" spans="7:9">
      <c r="G1132" s="22"/>
      <c r="H1132" s="6"/>
      <c r="I1132" s="6"/>
    </row>
    <row r="1133" spans="7:9">
      <c r="G1133" s="22"/>
      <c r="H1133" s="6"/>
      <c r="I1133" s="6"/>
    </row>
    <row r="1134" spans="7:9">
      <c r="G1134" s="22"/>
      <c r="H1134" s="6"/>
      <c r="I1134" s="6"/>
    </row>
    <row r="1135" spans="7:9">
      <c r="G1135" s="22"/>
      <c r="H1135" s="6"/>
      <c r="I1135" s="6"/>
    </row>
    <row r="1136" spans="7:9">
      <c r="G1136" s="22"/>
      <c r="H1136" s="6"/>
      <c r="I1136" s="6"/>
    </row>
    <row r="1137" spans="7:9">
      <c r="G1137" s="22"/>
      <c r="H1137" s="6"/>
      <c r="I1137" s="6"/>
    </row>
    <row r="1138" spans="7:9">
      <c r="G1138" s="22"/>
      <c r="H1138" s="6"/>
      <c r="I1138" s="6"/>
    </row>
    <row r="1139" spans="7:9">
      <c r="G1139" s="22"/>
      <c r="H1139" s="6"/>
      <c r="I1139" s="6"/>
    </row>
    <row r="1140" spans="7:9">
      <c r="G1140" s="22"/>
      <c r="H1140" s="6"/>
      <c r="I1140" s="6"/>
    </row>
    <row r="1141" spans="7:9">
      <c r="G1141" s="22"/>
      <c r="H1141" s="6"/>
      <c r="I1141" s="6"/>
    </row>
    <row r="1142" spans="7:9">
      <c r="G1142" s="22"/>
      <c r="H1142" s="6"/>
      <c r="I1142" s="6"/>
    </row>
    <row r="1143" spans="7:9">
      <c r="G1143" s="22"/>
      <c r="H1143" s="6"/>
      <c r="I1143" s="6"/>
    </row>
    <row r="1144" spans="7:9">
      <c r="G1144" s="22"/>
      <c r="H1144" s="6"/>
      <c r="I1144" s="6"/>
    </row>
    <row r="1145" spans="7:9">
      <c r="G1145" s="22"/>
      <c r="H1145" s="6"/>
      <c r="I1145" s="6"/>
    </row>
    <row r="1146" spans="7:9">
      <c r="G1146" s="22"/>
      <c r="H1146" s="6"/>
      <c r="I1146" s="6"/>
    </row>
    <row r="1147" spans="7:9"/>
    <row r="1148" spans="7:9"/>
    <row r="1149" spans="7:9"/>
    <row r="1150" spans="7:9"/>
    <row r="1151" spans="7:9"/>
  </sheetData>
  <mergeCells count="312">
    <mergeCell ref="D336:E336"/>
    <mergeCell ref="D337:E337"/>
    <mergeCell ref="D338:E338"/>
    <mergeCell ref="D339:E339"/>
    <mergeCell ref="D330:E330"/>
    <mergeCell ref="D331:E331"/>
    <mergeCell ref="D332:E332"/>
    <mergeCell ref="D333:E333"/>
    <mergeCell ref="D334:E334"/>
    <mergeCell ref="D335:E335"/>
    <mergeCell ref="D324:E324"/>
    <mergeCell ref="D325:E325"/>
    <mergeCell ref="D326:E326"/>
    <mergeCell ref="D327:E327"/>
    <mergeCell ref="D328:E328"/>
    <mergeCell ref="D329:E329"/>
    <mergeCell ref="D318:E318"/>
    <mergeCell ref="D319:E319"/>
    <mergeCell ref="D320:E320"/>
    <mergeCell ref="D321:E321"/>
    <mergeCell ref="D322:E322"/>
    <mergeCell ref="D323:E323"/>
    <mergeCell ref="D312:E312"/>
    <mergeCell ref="D313:E313"/>
    <mergeCell ref="D314:E314"/>
    <mergeCell ref="D315:E315"/>
    <mergeCell ref="D316:E316"/>
    <mergeCell ref="D317:E317"/>
    <mergeCell ref="D306:E306"/>
    <mergeCell ref="D307:E307"/>
    <mergeCell ref="D308:E308"/>
    <mergeCell ref="D309:E309"/>
    <mergeCell ref="D310:E310"/>
    <mergeCell ref="D311:E311"/>
    <mergeCell ref="D300:E300"/>
    <mergeCell ref="D301:E301"/>
    <mergeCell ref="D302:E302"/>
    <mergeCell ref="D303:E303"/>
    <mergeCell ref="D304:E304"/>
    <mergeCell ref="D305:E305"/>
    <mergeCell ref="D294:E294"/>
    <mergeCell ref="D295:E295"/>
    <mergeCell ref="D296:E296"/>
    <mergeCell ref="D297:E297"/>
    <mergeCell ref="D298:E298"/>
    <mergeCell ref="D299:E299"/>
    <mergeCell ref="D288:E288"/>
    <mergeCell ref="D289:E289"/>
    <mergeCell ref="D290:E290"/>
    <mergeCell ref="D291:E291"/>
    <mergeCell ref="D292:E292"/>
    <mergeCell ref="D293:E293"/>
    <mergeCell ref="D282:E282"/>
    <mergeCell ref="D283:E283"/>
    <mergeCell ref="D284:E284"/>
    <mergeCell ref="D285:E285"/>
    <mergeCell ref="D286:E286"/>
    <mergeCell ref="D287:E287"/>
    <mergeCell ref="D276:E276"/>
    <mergeCell ref="D277:E277"/>
    <mergeCell ref="D278:E278"/>
    <mergeCell ref="D279:E279"/>
    <mergeCell ref="D280:E280"/>
    <mergeCell ref="D281:E281"/>
    <mergeCell ref="D270:E270"/>
    <mergeCell ref="D271:E271"/>
    <mergeCell ref="D272:E272"/>
    <mergeCell ref="D273:E273"/>
    <mergeCell ref="D274:E274"/>
    <mergeCell ref="D275:E275"/>
    <mergeCell ref="D264:E264"/>
    <mergeCell ref="D265:E265"/>
    <mergeCell ref="D266:E266"/>
    <mergeCell ref="D267:E267"/>
    <mergeCell ref="D268:E268"/>
    <mergeCell ref="D269:E269"/>
    <mergeCell ref="D258:E258"/>
    <mergeCell ref="D259:E259"/>
    <mergeCell ref="D260:E260"/>
    <mergeCell ref="D261:E261"/>
    <mergeCell ref="D262:E262"/>
    <mergeCell ref="D263:E263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120:E120"/>
    <mergeCell ref="D340:E340"/>
    <mergeCell ref="D90:E90"/>
    <mergeCell ref="D91:E91"/>
    <mergeCell ref="D92:E92"/>
    <mergeCell ref="D93:E93"/>
    <mergeCell ref="D94:E94"/>
    <mergeCell ref="D95:E95"/>
    <mergeCell ref="B73:D73"/>
    <mergeCell ref="B74:D74"/>
    <mergeCell ref="B75:D75"/>
    <mergeCell ref="B79:V79"/>
    <mergeCell ref="D96:E96"/>
    <mergeCell ref="D97:E97"/>
    <mergeCell ref="D98:E98"/>
    <mergeCell ref="D99:E99"/>
    <mergeCell ref="D100:E100"/>
    <mergeCell ref="D101:E101"/>
    <mergeCell ref="B82:E82"/>
    <mergeCell ref="B83:E83"/>
    <mergeCell ref="I81:P81"/>
    <mergeCell ref="D108:E108"/>
    <mergeCell ref="D109:E109"/>
    <mergeCell ref="D110:E110"/>
    <mergeCell ref="D111:E11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81:E81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 xr:uid="{A1C65800-1519-4FDD-A98B-24B1063E4828}"/>
    <hyperlink ref="E1:F1" location="A44:A44" tooltip="Klikni na prechod ku rekapitulácii..." display="Rekapitulácia rozpočtu" xr:uid="{04F41173-E741-427B-BB32-705B28753735}"/>
    <hyperlink ref="H1:I1" location="B79:B79" tooltip="Klikni na prechod k Rozpočet..." display="Rozpočet" xr:uid="{B8536D1E-E1B3-4DDE-97A2-F5ACF43EEFB2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DOM SMÚTKU, PREŠOV / SO 01 - ZATEPLENIE STREŠNEJ KONŠTRUKCIE</oddHeader>
    <oddFooter>&amp;RStrana &amp;P z &amp;N    &amp;L&amp;7Spracované systémom Systematic® Kalkulus, tel.: 051 77 10 585</oddFooter>
  </headerFooter>
  <rowBreaks count="2" manualBreakCount="2">
    <brk id="40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D56A-0668-4EDC-A622-1DB5DB4DE4D1}">
  <dimension ref="A1:AA1154"/>
  <sheetViews>
    <sheetView workbookViewId="0">
      <pane ySplit="1" topLeftCell="A64" activePane="bottomLeft" state="frozen"/>
      <selection pane="bottomLeft" activeCell="A92" sqref="A92:XFD92"/>
    </sheetView>
  </sheetViews>
  <sheetFormatPr defaultColWidth="0" defaultRowHeight="15" zeroHeight="1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8" width="12.7109375" customWidth="1"/>
    <col min="9" max="9" width="10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6" ht="35.1" customHeight="1">
      <c r="A1" s="23"/>
      <c r="B1" s="472" t="s">
        <v>0</v>
      </c>
      <c r="C1" s="473"/>
      <c r="D1" s="24"/>
      <c r="E1" s="474" t="s">
        <v>40</v>
      </c>
      <c r="F1" s="475"/>
      <c r="G1" s="25"/>
      <c r="H1" s="504" t="s">
        <v>60</v>
      </c>
      <c r="I1" s="505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>
      <c r="A2" s="28"/>
      <c r="B2" s="476" t="s">
        <v>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8"/>
      <c r="W2" s="27"/>
      <c r="X2" s="13"/>
      <c r="Y2" s="13"/>
      <c r="Z2" s="13"/>
    </row>
    <row r="3" spans="1:26" ht="20.100000000000001" customHeight="1">
      <c r="A3" s="28"/>
      <c r="B3" s="479" t="s">
        <v>1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1"/>
      <c r="W3" s="27"/>
      <c r="X3" s="13"/>
      <c r="Y3" s="13"/>
      <c r="Z3" s="13"/>
    </row>
    <row r="4" spans="1:26" ht="20.100000000000001" customHeight="1">
      <c r="A4" s="28"/>
      <c r="B4" s="29" t="s">
        <v>301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>
      <c r="A6" s="33"/>
      <c r="B6" s="34" t="s">
        <v>5</v>
      </c>
      <c r="C6" s="30"/>
      <c r="D6" s="31" t="s">
        <v>6</v>
      </c>
      <c r="E6" s="31"/>
      <c r="F6" s="31" t="s">
        <v>7</v>
      </c>
      <c r="G6" s="31" t="s">
        <v>8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>
      <c r="A7" s="33"/>
      <c r="B7" s="482" t="s">
        <v>9</v>
      </c>
      <c r="C7" s="483"/>
      <c r="D7" s="483"/>
      <c r="E7" s="483"/>
      <c r="F7" s="483"/>
      <c r="G7" s="483"/>
      <c r="H7" s="484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>
      <c r="A9" s="33"/>
      <c r="B9" s="451" t="s">
        <v>12</v>
      </c>
      <c r="C9" s="452"/>
      <c r="D9" s="452"/>
      <c r="E9" s="452"/>
      <c r="F9" s="452"/>
      <c r="G9" s="452"/>
      <c r="H9" s="45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>
      <c r="A11" s="33"/>
      <c r="B11" s="482" t="s">
        <v>13</v>
      </c>
      <c r="C11" s="483"/>
      <c r="D11" s="483"/>
      <c r="E11" s="483"/>
      <c r="F11" s="483"/>
      <c r="G11" s="483"/>
      <c r="H11" s="4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>
      <c r="A13" s="33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27"/>
      <c r="X13" s="13"/>
      <c r="Y13" s="13"/>
      <c r="Z13" s="13"/>
    </row>
    <row r="14" spans="1:26" ht="20.100000000000001" customHeight="1">
      <c r="A14" s="33"/>
      <c r="B14" s="44" t="s">
        <v>14</v>
      </c>
      <c r="C14" s="45" t="s">
        <v>15</v>
      </c>
      <c r="D14" s="46" t="s">
        <v>16</v>
      </c>
      <c r="E14" s="47" t="s">
        <v>17</v>
      </c>
      <c r="F14" s="441"/>
      <c r="G14" s="442"/>
      <c r="H14" s="486"/>
      <c r="I14" s="50"/>
      <c r="J14" s="50"/>
      <c r="K14" s="50"/>
      <c r="L14" s="50"/>
      <c r="M14" s="50"/>
      <c r="N14" s="50"/>
      <c r="O14" s="51"/>
      <c r="P14" s="52">
        <v>0</v>
      </c>
      <c r="Q14" s="49"/>
      <c r="R14" s="53"/>
      <c r="S14" s="53"/>
      <c r="T14" s="53"/>
      <c r="U14" s="53"/>
      <c r="V14" s="54"/>
      <c r="W14" s="27"/>
      <c r="X14" s="13"/>
      <c r="Y14" s="13"/>
      <c r="Z14" s="13"/>
    </row>
    <row r="15" spans="1:26" ht="20.100000000000001" customHeight="1">
      <c r="A15" s="33"/>
      <c r="B15" s="55" t="s">
        <v>18</v>
      </c>
      <c r="C15" s="56">
        <f>'SO 01 - EXTER A INTER O35214'!E61</f>
        <v>0</v>
      </c>
      <c r="D15" s="57">
        <f>'SO 01 - EXTER A INTER O35214'!F61</f>
        <v>0</v>
      </c>
      <c r="E15" s="58">
        <f>'SO 01 - EXTER A INTER O35214'!G61</f>
        <v>0</v>
      </c>
      <c r="F15" s="456"/>
      <c r="G15" s="467"/>
      <c r="H15" s="488"/>
      <c r="I15" s="59"/>
      <c r="J15" s="59"/>
      <c r="K15" s="59"/>
      <c r="L15" s="59"/>
      <c r="M15" s="59"/>
      <c r="N15" s="59"/>
      <c r="O15" s="60"/>
      <c r="P15" s="61"/>
      <c r="Q15" s="36"/>
      <c r="R15" s="37"/>
      <c r="S15" s="37"/>
      <c r="T15" s="37"/>
      <c r="U15" s="37"/>
      <c r="V15" s="62"/>
      <c r="W15" s="27"/>
      <c r="X15" s="13"/>
      <c r="Y15" s="13"/>
      <c r="Z15" s="13"/>
    </row>
    <row r="16" spans="1:26" ht="20.100000000000001" customHeight="1">
      <c r="A16" s="33"/>
      <c r="B16" s="38" t="s">
        <v>19</v>
      </c>
      <c r="C16" s="63">
        <f>'SO 01 - EXTER A INTER O35214'!E76</f>
        <v>0</v>
      </c>
      <c r="D16" s="11">
        <f>'SO 01 - EXTER A INTER O35214'!F76</f>
        <v>0</v>
      </c>
      <c r="E16" s="64">
        <f>'SO 01 - EXTER A INTER O35214'!G76</f>
        <v>0</v>
      </c>
      <c r="F16" s="461" t="s">
        <v>20</v>
      </c>
      <c r="G16" s="462"/>
      <c r="H16" s="453"/>
      <c r="I16" s="65"/>
      <c r="J16" s="65"/>
      <c r="K16" s="65"/>
      <c r="L16" s="65"/>
      <c r="M16" s="65"/>
      <c r="N16" s="65"/>
      <c r="O16" s="66"/>
      <c r="P16" s="67">
        <f>(SUM(Z93:Z698))</f>
        <v>0</v>
      </c>
      <c r="Q16" s="39"/>
      <c r="R16" s="68"/>
      <c r="S16" s="68"/>
      <c r="T16" s="68"/>
      <c r="U16" s="68"/>
      <c r="V16" s="69"/>
      <c r="W16" s="27"/>
      <c r="X16" s="13"/>
      <c r="Y16" s="13"/>
      <c r="Z16" s="13"/>
    </row>
    <row r="17" spans="1:26" ht="20.100000000000001" customHeight="1">
      <c r="A17" s="33"/>
      <c r="B17" s="55" t="s">
        <v>21</v>
      </c>
      <c r="C17" s="56"/>
      <c r="D17" s="57"/>
      <c r="E17" s="58"/>
      <c r="F17" s="459" t="s">
        <v>22</v>
      </c>
      <c r="G17" s="460"/>
      <c r="H17" s="489"/>
      <c r="I17" s="59"/>
      <c r="J17" s="59"/>
      <c r="K17" s="59"/>
      <c r="L17" s="59"/>
      <c r="M17" s="59"/>
      <c r="N17" s="59"/>
      <c r="O17" s="60"/>
      <c r="P17" s="61">
        <v>0</v>
      </c>
      <c r="Q17" s="36"/>
      <c r="R17" s="37"/>
      <c r="S17" s="37"/>
      <c r="T17" s="37"/>
      <c r="U17" s="37"/>
      <c r="V17" s="62"/>
      <c r="W17" s="27"/>
      <c r="X17" s="13"/>
      <c r="Y17" s="13"/>
      <c r="Z17" s="13"/>
    </row>
    <row r="18" spans="1:26" ht="20.100000000000001" customHeight="1">
      <c r="A18" s="33"/>
      <c r="B18" s="70" t="s">
        <v>23</v>
      </c>
      <c r="C18" s="71"/>
      <c r="D18" s="72"/>
      <c r="E18" s="73"/>
      <c r="F18" s="461"/>
      <c r="G18" s="462"/>
      <c r="H18" s="453"/>
      <c r="I18" s="74"/>
      <c r="J18" s="74"/>
      <c r="K18" s="74"/>
      <c r="L18" s="74"/>
      <c r="M18" s="74"/>
      <c r="N18" s="74"/>
      <c r="O18" s="75"/>
      <c r="P18" s="76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>
      <c r="A19" s="33"/>
      <c r="B19" s="70" t="s">
        <v>24</v>
      </c>
      <c r="C19" s="77"/>
      <c r="D19" s="78"/>
      <c r="E19" s="73"/>
      <c r="F19" s="463"/>
      <c r="G19" s="464"/>
      <c r="H19" s="485"/>
      <c r="I19" s="74"/>
      <c r="J19" s="74"/>
      <c r="K19" s="74"/>
      <c r="L19" s="74"/>
      <c r="M19" s="74"/>
      <c r="N19" s="74"/>
      <c r="O19" s="75"/>
      <c r="P19" s="76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>
      <c r="A20" s="33"/>
      <c r="B20" s="79" t="s">
        <v>25</v>
      </c>
      <c r="C20" s="80"/>
      <c r="D20" s="81"/>
      <c r="E20" s="82">
        <f>SUM(E15:E19)</f>
        <v>0</v>
      </c>
      <c r="F20" s="454" t="s">
        <v>25</v>
      </c>
      <c r="G20" s="442"/>
      <c r="H20" s="486"/>
      <c r="I20" s="50"/>
      <c r="J20" s="50"/>
      <c r="K20" s="50"/>
      <c r="L20" s="50"/>
      <c r="M20" s="50"/>
      <c r="N20" s="50"/>
      <c r="O20" s="51"/>
      <c r="P20" s="83">
        <f>SUM(P14:P19)</f>
        <v>0</v>
      </c>
      <c r="Q20" s="49"/>
      <c r="R20" s="53"/>
      <c r="S20" s="53"/>
      <c r="T20" s="53"/>
      <c r="U20" s="53"/>
      <c r="V20" s="54"/>
      <c r="W20" s="27"/>
      <c r="X20" s="13"/>
      <c r="Y20" s="13"/>
      <c r="Z20" s="13"/>
    </row>
    <row r="21" spans="1:26" ht="20.100000000000001" customHeight="1">
      <c r="A21" s="33"/>
      <c r="B21" s="35" t="s">
        <v>26</v>
      </c>
      <c r="C21" s="84"/>
      <c r="D21" s="60"/>
      <c r="E21" s="60">
        <f>((E15*U22*0)+(E16*V22*0)+(E17*W22*0))/100</f>
        <v>0</v>
      </c>
      <c r="F21" s="465" t="s">
        <v>27</v>
      </c>
      <c r="G21" s="462"/>
      <c r="H21" s="453"/>
      <c r="I21" s="59"/>
      <c r="J21" s="59"/>
      <c r="K21" s="59"/>
      <c r="L21" s="59"/>
      <c r="M21" s="59"/>
      <c r="N21" s="59"/>
      <c r="O21" s="60"/>
      <c r="P21" s="61">
        <f>((E15*X22*0)+(E16*Y22*0)+(E17*Z22*0))/100</f>
        <v>0</v>
      </c>
      <c r="Q21" s="36"/>
      <c r="R21" s="37"/>
      <c r="S21" s="37"/>
      <c r="T21" s="37"/>
      <c r="U21" s="37"/>
      <c r="V21" s="62"/>
      <c r="W21" s="27"/>
      <c r="X21" s="13"/>
      <c r="Y21" s="13"/>
      <c r="Z21" s="13"/>
    </row>
    <row r="22" spans="1:26" ht="20.100000000000001" customHeight="1">
      <c r="A22" s="33"/>
      <c r="B22" s="34" t="s">
        <v>28</v>
      </c>
      <c r="C22" s="86"/>
      <c r="D22" s="75"/>
      <c r="E22" s="75">
        <f>((E15*U23*0)+(E16*V23*0)+(E17*W23*0))/100</f>
        <v>0</v>
      </c>
      <c r="F22" s="465" t="s">
        <v>29</v>
      </c>
      <c r="G22" s="462"/>
      <c r="H22" s="453"/>
      <c r="I22" s="74"/>
      <c r="J22" s="74"/>
      <c r="K22" s="74"/>
      <c r="L22" s="74"/>
      <c r="M22" s="74"/>
      <c r="N22" s="74"/>
      <c r="O22" s="75"/>
      <c r="P22" s="76">
        <f>((E15*X23*0)+(E16*Y23*0)+(E17*Z23*0))/100</f>
        <v>0</v>
      </c>
      <c r="Q22" s="30"/>
      <c r="R22" s="31"/>
      <c r="S22" s="31"/>
      <c r="T22" s="31"/>
      <c r="U22" s="31">
        <v>1</v>
      </c>
      <c r="V22" s="87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>
      <c r="A23" s="33"/>
      <c r="B23" s="34" t="s">
        <v>30</v>
      </c>
      <c r="C23" s="86"/>
      <c r="D23" s="75"/>
      <c r="E23" s="75">
        <f>((E15*U24*0)+(E16*V24*0)+(E17*W24*0))/100</f>
        <v>0</v>
      </c>
      <c r="F23" s="465" t="s">
        <v>31</v>
      </c>
      <c r="G23" s="462"/>
      <c r="H23" s="453"/>
      <c r="I23" s="74"/>
      <c r="J23" s="74"/>
      <c r="K23" s="74"/>
      <c r="L23" s="74"/>
      <c r="M23" s="74"/>
      <c r="N23" s="74"/>
      <c r="O23" s="75"/>
      <c r="P23" s="76">
        <f>((E15*X24*0)+(E16*Y24*0)+(E17*Z24*0))/100</f>
        <v>0</v>
      </c>
      <c r="Q23" s="30"/>
      <c r="R23" s="31"/>
      <c r="S23" s="31"/>
      <c r="T23" s="31"/>
      <c r="U23" s="31">
        <v>1</v>
      </c>
      <c r="V23" s="87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>
      <c r="A24" s="33"/>
      <c r="B24" s="34"/>
      <c r="C24" s="86"/>
      <c r="D24" s="75"/>
      <c r="E24" s="75"/>
      <c r="F24" s="487"/>
      <c r="G24" s="467"/>
      <c r="H24" s="488"/>
      <c r="I24" s="74"/>
      <c r="J24" s="74"/>
      <c r="K24" s="74"/>
      <c r="L24" s="74"/>
      <c r="M24" s="74"/>
      <c r="N24" s="74"/>
      <c r="O24" s="75"/>
      <c r="P24" s="76"/>
      <c r="Q24" s="30"/>
      <c r="R24" s="31"/>
      <c r="S24" s="31"/>
      <c r="T24" s="31"/>
      <c r="U24" s="31">
        <v>1</v>
      </c>
      <c r="V24" s="87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>
      <c r="A25" s="33"/>
      <c r="B25" s="89"/>
      <c r="C25" s="90"/>
      <c r="D25" s="91"/>
      <c r="E25" s="92"/>
      <c r="F25" s="497" t="s">
        <v>25</v>
      </c>
      <c r="G25" s="498"/>
      <c r="H25" s="499"/>
      <c r="I25" s="94"/>
      <c r="J25" s="94"/>
      <c r="K25" s="94"/>
      <c r="L25" s="94"/>
      <c r="M25" s="94"/>
      <c r="N25" s="94"/>
      <c r="O25" s="91"/>
      <c r="P25" s="95">
        <f>SUM(E21:E24)+SUM(P21:P24)</f>
        <v>0</v>
      </c>
      <c r="Q25" s="93"/>
      <c r="R25" s="96"/>
      <c r="S25" s="96"/>
      <c r="T25" s="96"/>
      <c r="U25" s="96"/>
      <c r="V25" s="97"/>
      <c r="W25" s="27"/>
      <c r="X25" s="13"/>
      <c r="Y25" s="13"/>
      <c r="Z25" s="13"/>
    </row>
    <row r="26" spans="1:26" ht="20.100000000000001" customHeight="1">
      <c r="A26" s="33"/>
      <c r="B26" s="98" t="s">
        <v>32</v>
      </c>
      <c r="C26" s="99"/>
      <c r="D26" s="100"/>
      <c r="E26" s="101"/>
      <c r="F26" s="454" t="s">
        <v>33</v>
      </c>
      <c r="G26" s="500"/>
      <c r="H26" s="501"/>
      <c r="I26" s="103"/>
      <c r="J26" s="103"/>
      <c r="K26" s="103"/>
      <c r="L26" s="103"/>
      <c r="M26" s="103"/>
      <c r="N26" s="103"/>
      <c r="O26" s="100"/>
      <c r="P26" s="104"/>
      <c r="Q26" s="102"/>
      <c r="R26" s="105"/>
      <c r="S26" s="105"/>
      <c r="T26" s="105"/>
      <c r="U26" s="105"/>
      <c r="V26" s="106"/>
      <c r="W26" s="27"/>
      <c r="X26" s="13"/>
      <c r="Y26" s="13"/>
      <c r="Z26" s="13"/>
    </row>
    <row r="27" spans="1:26" ht="20.100000000000001" customHeight="1">
      <c r="A27" s="33"/>
      <c r="B27" s="98"/>
      <c r="C27" s="102"/>
      <c r="D27" s="107"/>
      <c r="E27" s="108"/>
      <c r="F27" s="468" t="s">
        <v>34</v>
      </c>
      <c r="G27" s="469"/>
      <c r="H27" s="502"/>
      <c r="I27" s="59"/>
      <c r="J27" s="59"/>
      <c r="K27" s="59"/>
      <c r="L27" s="59"/>
      <c r="M27" s="59"/>
      <c r="N27" s="59"/>
      <c r="O27" s="60"/>
      <c r="P27" s="61">
        <f>E20+P20+E25+P25</f>
        <v>0</v>
      </c>
      <c r="Q27" s="36"/>
      <c r="R27" s="37"/>
      <c r="S27" s="37"/>
      <c r="T27" s="37"/>
      <c r="U27" s="37"/>
      <c r="V27" s="62"/>
      <c r="W27" s="27"/>
      <c r="X27" s="13"/>
      <c r="Y27" s="13"/>
      <c r="Z27" s="13"/>
    </row>
    <row r="28" spans="1:26" ht="20.100000000000001" customHeight="1">
      <c r="A28" s="33"/>
      <c r="B28" s="109"/>
      <c r="C28" s="110"/>
      <c r="D28" s="33"/>
      <c r="E28" s="111"/>
      <c r="F28" s="503" t="s">
        <v>35</v>
      </c>
      <c r="G28" s="503"/>
      <c r="H28" s="112">
        <f>P27-SUM('SO 01 - EXTER A INTER O35214'!K93:'SO 01 - EXTER A INTER O35214'!K698)</f>
        <v>0</v>
      </c>
      <c r="I28" s="113"/>
      <c r="J28" s="113"/>
      <c r="K28" s="113"/>
      <c r="L28" s="113"/>
      <c r="M28" s="113"/>
      <c r="N28" s="113"/>
      <c r="O28" s="92"/>
      <c r="P28" s="114">
        <f>ROUND(((ROUND(H28,2)*23)*1/100),2)</f>
        <v>0</v>
      </c>
      <c r="Q28" s="41"/>
      <c r="R28" s="42"/>
      <c r="S28" s="42"/>
      <c r="T28" s="42"/>
      <c r="U28" s="42"/>
      <c r="V28" s="43"/>
      <c r="W28" s="27"/>
      <c r="X28" s="13"/>
      <c r="Y28" s="13"/>
      <c r="Z28" s="13"/>
    </row>
    <row r="29" spans="1:26" ht="20.100000000000001" customHeight="1">
      <c r="A29" s="33"/>
      <c r="B29" s="109"/>
      <c r="C29" s="110"/>
      <c r="D29" s="33"/>
      <c r="E29" s="111"/>
      <c r="F29" s="457" t="s">
        <v>36</v>
      </c>
      <c r="G29" s="457"/>
      <c r="H29" s="86">
        <f>SUM('SO 01 - EXTER A INTER O35214'!K93:'SO 01 - EXTER A INTER O35214'!K698)</f>
        <v>0</v>
      </c>
      <c r="I29" s="74"/>
      <c r="J29" s="74"/>
      <c r="K29" s="74"/>
      <c r="L29" s="74"/>
      <c r="M29" s="74"/>
      <c r="N29" s="74"/>
      <c r="O29" s="75"/>
      <c r="P29" s="76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>
      <c r="A30" s="33"/>
      <c r="B30" s="109"/>
      <c r="C30" s="110"/>
      <c r="D30" s="33"/>
      <c r="E30" s="111"/>
      <c r="F30" s="503" t="s">
        <v>37</v>
      </c>
      <c r="G30" s="503"/>
      <c r="H30" s="115"/>
      <c r="I30" s="113"/>
      <c r="J30" s="113"/>
      <c r="K30" s="113"/>
      <c r="L30" s="113"/>
      <c r="M30" s="113"/>
      <c r="N30" s="113"/>
      <c r="O30" s="92"/>
      <c r="P30" s="116">
        <f>SUM(P27:P29)</f>
        <v>0</v>
      </c>
      <c r="Q30" s="41"/>
      <c r="R30" s="42"/>
      <c r="S30" s="42"/>
      <c r="T30" s="42"/>
      <c r="U30" s="42"/>
      <c r="V30" s="43"/>
      <c r="W30" s="27"/>
      <c r="X30" s="13"/>
      <c r="Y30" s="13"/>
      <c r="Z30" s="13"/>
    </row>
    <row r="31" spans="1:26" ht="20.100000000000001" customHeight="1">
      <c r="A31" s="33"/>
      <c r="B31" s="117"/>
      <c r="C31" s="118"/>
      <c r="D31" s="119"/>
      <c r="E31" s="120"/>
      <c r="F31" s="469"/>
      <c r="G31" s="457"/>
      <c r="H31" s="30"/>
      <c r="I31" s="31"/>
      <c r="J31" s="31"/>
      <c r="K31" s="31"/>
      <c r="L31" s="31"/>
      <c r="M31" s="31"/>
      <c r="N31" s="31"/>
      <c r="O31" s="121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>
      <c r="A32" s="33"/>
      <c r="B32" s="122" t="s">
        <v>38</v>
      </c>
      <c r="C32" s="123"/>
      <c r="D32" s="124"/>
      <c r="E32" s="105" t="s">
        <v>39</v>
      </c>
      <c r="F32" s="107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27"/>
      <c r="X32" s="13"/>
      <c r="Y32" s="13"/>
      <c r="Z32" s="13"/>
    </row>
    <row r="33" spans="1:26" ht="20.100000000000001" customHeight="1">
      <c r="A33" s="33"/>
      <c r="B33" s="98"/>
      <c r="C33" s="10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27"/>
      <c r="X33" s="13"/>
      <c r="Y33" s="13"/>
      <c r="Z33" s="13"/>
    </row>
    <row r="34" spans="1:26" ht="20.100000000000001" customHeight="1">
      <c r="A34" s="33"/>
      <c r="B34" s="109"/>
      <c r="C34" s="11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27"/>
      <c r="X34" s="13"/>
      <c r="Y34" s="13"/>
      <c r="Z34" s="13"/>
    </row>
    <row r="35" spans="1:26" ht="20.100000000000001" customHeight="1">
      <c r="A35" s="33"/>
      <c r="B35" s="109"/>
      <c r="C35" s="11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27"/>
      <c r="X35" s="13"/>
      <c r="Y35" s="13"/>
      <c r="Z35" s="13"/>
    </row>
    <row r="36" spans="1:26" ht="20.100000000000001" customHeight="1">
      <c r="A36" s="33"/>
      <c r="B36" s="109"/>
      <c r="C36" s="110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27"/>
      <c r="X36" s="13"/>
      <c r="Y36" s="13"/>
      <c r="Z36" s="13"/>
    </row>
    <row r="37" spans="1:26" ht="20.100000000000001" customHeight="1">
      <c r="A37" s="33"/>
      <c r="B37" s="117"/>
      <c r="C37" s="1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8"/>
      <c r="W37" s="27"/>
      <c r="X37" s="13"/>
      <c r="Y37" s="13"/>
      <c r="Z37" s="13"/>
    </row>
    <row r="38" spans="1:26" ht="20.100000000000001" customHeight="1">
      <c r="A38" s="33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27"/>
      <c r="X38" s="13"/>
      <c r="Y38" s="13"/>
      <c r="Z38" s="13"/>
    </row>
    <row r="39" spans="1:26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33"/>
      <c r="X39" s="13"/>
      <c r="Y39" s="13"/>
      <c r="Z39" s="13"/>
    </row>
    <row r="40" spans="1:26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33"/>
      <c r="X40" s="13"/>
      <c r="Y40" s="13"/>
      <c r="Z40" s="13"/>
    </row>
    <row r="41" spans="1:26" ht="20.100000000000001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33"/>
      <c r="X41" s="13"/>
      <c r="Y41" s="13"/>
      <c r="Z41" s="13"/>
    </row>
    <row r="42" spans="1:26" ht="20.100000000000001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33"/>
      <c r="X42" s="13"/>
      <c r="Y42" s="13"/>
      <c r="Z42" s="13"/>
    </row>
    <row r="43" spans="1:26" ht="20.100000000000001" customHeight="1">
      <c r="A43" s="12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>
      <c r="A44" s="28"/>
      <c r="B44" s="476" t="s">
        <v>40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7"/>
      <c r="W44" s="27"/>
      <c r="X44" s="13"/>
      <c r="Y44" s="13"/>
      <c r="Z44" s="13"/>
    </row>
    <row r="45" spans="1:26" ht="20.100000000000001" customHeight="1">
      <c r="A45" s="28"/>
      <c r="B45" s="134"/>
      <c r="C45" s="135"/>
      <c r="D45" s="135"/>
      <c r="E45" s="135"/>
      <c r="F45" s="135"/>
      <c r="G45" s="135"/>
      <c r="H45" s="135"/>
      <c r="I45" s="13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27"/>
      <c r="X45" s="13"/>
      <c r="Y45" s="13"/>
      <c r="Z45" s="13"/>
    </row>
    <row r="46" spans="1:26" ht="20.100000000000001" customHeight="1">
      <c r="A46" s="136"/>
      <c r="B46" s="490" t="s">
        <v>9</v>
      </c>
      <c r="C46" s="491"/>
      <c r="D46" s="491"/>
      <c r="E46" s="492"/>
      <c r="F46" s="493" t="s">
        <v>6</v>
      </c>
      <c r="G46" s="491"/>
      <c r="H46" s="492"/>
      <c r="I46" s="137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  <c r="W46" s="27"/>
      <c r="X46" s="13"/>
      <c r="Y46" s="13"/>
      <c r="Z46" s="13"/>
    </row>
    <row r="47" spans="1:26" ht="20.100000000000001" customHeight="1">
      <c r="A47" s="136"/>
      <c r="B47" s="490" t="s">
        <v>12</v>
      </c>
      <c r="C47" s="491"/>
      <c r="D47" s="491"/>
      <c r="E47" s="492"/>
      <c r="F47" s="493" t="s">
        <v>4</v>
      </c>
      <c r="G47" s="491"/>
      <c r="H47" s="492"/>
      <c r="I47" s="137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7"/>
      <c r="W47" s="27"/>
      <c r="X47" s="13"/>
      <c r="Y47" s="13"/>
      <c r="Z47" s="13"/>
    </row>
    <row r="48" spans="1:26" ht="20.100000000000001" customHeight="1">
      <c r="A48" s="136"/>
      <c r="B48" s="490" t="s">
        <v>13</v>
      </c>
      <c r="C48" s="491"/>
      <c r="D48" s="491"/>
      <c r="E48" s="492"/>
      <c r="F48" s="493" t="s">
        <v>41</v>
      </c>
      <c r="G48" s="491"/>
      <c r="H48" s="492"/>
      <c r="I48" s="137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7"/>
      <c r="W48" s="27"/>
      <c r="X48" s="13"/>
      <c r="Y48" s="13"/>
      <c r="Z48" s="13"/>
    </row>
    <row r="49" spans="1:26" ht="20.100000000000001" customHeight="1">
      <c r="A49" s="136"/>
      <c r="B49" s="494" t="s">
        <v>1</v>
      </c>
      <c r="C49" s="495"/>
      <c r="D49" s="495"/>
      <c r="E49" s="495"/>
      <c r="F49" s="495"/>
      <c r="G49" s="495"/>
      <c r="H49" s="495"/>
      <c r="I49" s="49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  <c r="W49" s="27"/>
      <c r="X49" s="13"/>
      <c r="Y49" s="13"/>
      <c r="Z49" s="13"/>
    </row>
    <row r="50" spans="1:26" ht="20.100000000000001" customHeight="1">
      <c r="A50" s="28"/>
      <c r="B50" s="138" t="s">
        <v>301</v>
      </c>
      <c r="C50" s="139"/>
      <c r="D50" s="139"/>
      <c r="E50" s="139"/>
      <c r="F50" s="139"/>
      <c r="G50" s="139"/>
      <c r="H50" s="139"/>
      <c r="I50" s="139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  <c r="W50" s="27"/>
      <c r="X50" s="13"/>
      <c r="Y50" s="13"/>
      <c r="Z50" s="13"/>
    </row>
    <row r="51" spans="1:26" ht="20.100000000000001" customHeight="1">
      <c r="A51" s="28"/>
      <c r="B51" s="138"/>
      <c r="C51" s="139"/>
      <c r="D51" s="139"/>
      <c r="E51" s="139"/>
      <c r="F51" s="139"/>
      <c r="G51" s="139"/>
      <c r="H51" s="139"/>
      <c r="I51" s="139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27"/>
      <c r="X51" s="13"/>
      <c r="Y51" s="13"/>
      <c r="Z51" s="13"/>
    </row>
    <row r="52" spans="1:26" ht="20.100000000000001" customHeight="1">
      <c r="A52" s="28"/>
      <c r="B52" s="138"/>
      <c r="C52" s="139"/>
      <c r="D52" s="139"/>
      <c r="E52" s="139"/>
      <c r="F52" s="139"/>
      <c r="G52" s="139"/>
      <c r="H52" s="139"/>
      <c r="I52" s="139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W52" s="27"/>
      <c r="X52" s="13"/>
      <c r="Y52" s="13"/>
      <c r="Z52" s="13"/>
    </row>
    <row r="53" spans="1:26" ht="20.100000000000001" customHeight="1">
      <c r="A53" s="28"/>
      <c r="B53" s="138" t="s">
        <v>42</v>
      </c>
      <c r="C53" s="139"/>
      <c r="D53" s="139"/>
      <c r="E53" s="139"/>
      <c r="F53" s="139"/>
      <c r="G53" s="139"/>
      <c r="H53" s="139"/>
      <c r="I53" s="139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7"/>
      <c r="W53" s="27"/>
      <c r="X53" s="13"/>
      <c r="Y53" s="13"/>
      <c r="Z53" s="13"/>
    </row>
    <row r="54" spans="1:26" ht="20.100000000000001" customHeight="1">
      <c r="A54" s="19"/>
      <c r="B54" s="514"/>
      <c r="C54" s="515"/>
      <c r="D54" s="140"/>
      <c r="E54" s="140" t="s">
        <v>15</v>
      </c>
      <c r="F54" s="140" t="s">
        <v>16</v>
      </c>
      <c r="G54" s="140" t="s">
        <v>25</v>
      </c>
      <c r="H54" s="140" t="s">
        <v>43</v>
      </c>
      <c r="I54" s="140" t="s">
        <v>44</v>
      </c>
      <c r="J54" s="141"/>
      <c r="K54" s="141"/>
      <c r="L54" s="141"/>
      <c r="M54" s="141"/>
      <c r="N54" s="141"/>
      <c r="O54" s="141"/>
      <c r="P54" s="141"/>
      <c r="Q54" s="142"/>
      <c r="R54" s="142"/>
      <c r="S54" s="142"/>
      <c r="T54" s="142"/>
      <c r="U54" s="142"/>
      <c r="V54" s="143"/>
      <c r="W54" s="27"/>
      <c r="X54" s="13"/>
      <c r="Y54" s="13"/>
      <c r="Z54" s="13"/>
    </row>
    <row r="55" spans="1:26" ht="20.100000000000001" customHeight="1">
      <c r="A55" s="13"/>
      <c r="B55" s="512" t="s">
        <v>45</v>
      </c>
      <c r="C55" s="513"/>
      <c r="D55" s="513"/>
      <c r="E55" s="144"/>
      <c r="F55" s="144"/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146"/>
      <c r="S55" s="146"/>
      <c r="T55" s="146"/>
      <c r="U55" s="146"/>
      <c r="V55" s="147"/>
      <c r="W55" s="27"/>
      <c r="X55" s="13"/>
      <c r="Y55" s="13"/>
      <c r="Z55" s="13"/>
    </row>
    <row r="56" spans="1:26" ht="20.100000000000001" customHeight="1">
      <c r="A56" s="13"/>
      <c r="B56" s="509" t="s">
        <v>46</v>
      </c>
      <c r="C56" s="454"/>
      <c r="D56" s="454"/>
      <c r="E56" s="58">
        <f>'SO 01 - EXTER A INTER O35214'!L104</f>
        <v>0</v>
      </c>
      <c r="F56" s="58">
        <f>'SO 01 - EXTER A INTER O35214'!M104</f>
        <v>0</v>
      </c>
      <c r="G56" s="58">
        <f>'SO 01 - EXTER A INTER O35214'!I104</f>
        <v>0</v>
      </c>
      <c r="H56" s="148">
        <f>'SO 01 - EXTER A INTER O35214'!S104</f>
        <v>9.14</v>
      </c>
      <c r="I56" s="148">
        <f>'SO 01 - EXTER A INTER O35214'!V104</f>
        <v>0</v>
      </c>
      <c r="J56" s="148"/>
      <c r="K56" s="148"/>
      <c r="L56" s="148"/>
      <c r="M56" s="148"/>
      <c r="N56" s="148"/>
      <c r="O56" s="148"/>
      <c r="P56" s="148"/>
      <c r="Q56" s="13"/>
      <c r="R56" s="13"/>
      <c r="S56" s="13"/>
      <c r="T56" s="13"/>
      <c r="U56" s="13"/>
      <c r="V56" s="149"/>
      <c r="W56" s="27"/>
      <c r="X56" s="13"/>
      <c r="Y56" s="13"/>
      <c r="Z56" s="13"/>
    </row>
    <row r="57" spans="1:26" ht="20.100000000000001" customHeight="1">
      <c r="A57" s="13"/>
      <c r="B57" s="509" t="s">
        <v>302</v>
      </c>
      <c r="C57" s="454"/>
      <c r="D57" s="454"/>
      <c r="E57" s="58">
        <f>'SO 01 - EXTER A INTER O35214'!L110</f>
        <v>0</v>
      </c>
      <c r="F57" s="58">
        <f>'SO 01 - EXTER A INTER O35214'!M110</f>
        <v>0</v>
      </c>
      <c r="G57" s="58">
        <f>'SO 01 - EXTER A INTER O35214'!I110</f>
        <v>0</v>
      </c>
      <c r="H57" s="148">
        <f>'SO 01 - EXTER A INTER O35214'!S110</f>
        <v>10</v>
      </c>
      <c r="I57" s="148">
        <f>'SO 01 - EXTER A INTER O35214'!V110</f>
        <v>0</v>
      </c>
      <c r="J57" s="148"/>
      <c r="K57" s="148"/>
      <c r="L57" s="148"/>
      <c r="M57" s="148"/>
      <c r="N57" s="148"/>
      <c r="O57" s="148"/>
      <c r="P57" s="148"/>
      <c r="Q57" s="13"/>
      <c r="R57" s="13"/>
      <c r="S57" s="13"/>
      <c r="T57" s="13"/>
      <c r="U57" s="13"/>
      <c r="V57" s="149"/>
      <c r="W57" s="27"/>
      <c r="X57" s="13"/>
      <c r="Y57" s="13"/>
      <c r="Z57" s="13"/>
    </row>
    <row r="58" spans="1:26" ht="20.100000000000001" customHeight="1">
      <c r="A58" s="13"/>
      <c r="B58" s="509" t="s">
        <v>303</v>
      </c>
      <c r="C58" s="454"/>
      <c r="D58" s="454"/>
      <c r="E58" s="58">
        <f>'SO 01 - EXTER A INTER O35214'!L189</f>
        <v>0</v>
      </c>
      <c r="F58" s="58">
        <f>'SO 01 - EXTER A INTER O35214'!M189</f>
        <v>0</v>
      </c>
      <c r="G58" s="58">
        <f>'SO 01 - EXTER A INTER O35214'!I189</f>
        <v>0</v>
      </c>
      <c r="H58" s="148">
        <f>'SO 01 - EXTER A INTER O35214'!S189</f>
        <v>5.83</v>
      </c>
      <c r="I58" s="148">
        <f>'SO 01 - EXTER A INTER O35214'!V189</f>
        <v>0</v>
      </c>
      <c r="J58" s="148"/>
      <c r="K58" s="148"/>
      <c r="L58" s="148"/>
      <c r="M58" s="148"/>
      <c r="N58" s="148"/>
      <c r="O58" s="148"/>
      <c r="P58" s="148"/>
      <c r="Q58" s="13"/>
      <c r="R58" s="13"/>
      <c r="S58" s="13"/>
      <c r="T58" s="13"/>
      <c r="U58" s="13"/>
      <c r="V58" s="149"/>
      <c r="W58" s="27"/>
      <c r="X58" s="13"/>
      <c r="Y58" s="13"/>
      <c r="Z58" s="13"/>
    </row>
    <row r="59" spans="1:26" ht="20.100000000000001" customHeight="1">
      <c r="A59" s="13"/>
      <c r="B59" s="509" t="s">
        <v>47</v>
      </c>
      <c r="C59" s="454"/>
      <c r="D59" s="454"/>
      <c r="E59" s="58">
        <f>'SO 01 - EXTER A INTER O35214'!L312</f>
        <v>0</v>
      </c>
      <c r="F59" s="58">
        <f>'SO 01 - EXTER A INTER O35214'!M312</f>
        <v>0</v>
      </c>
      <c r="G59" s="58">
        <f>'SO 01 - EXTER A INTER O35214'!I312</f>
        <v>0</v>
      </c>
      <c r="H59" s="148">
        <f>'SO 01 - EXTER A INTER O35214'!S312</f>
        <v>7.0000000000000007E-2</v>
      </c>
      <c r="I59" s="148">
        <f>'SO 01 - EXTER A INTER O35214'!V312</f>
        <v>21.45</v>
      </c>
      <c r="J59" s="148"/>
      <c r="K59" s="148"/>
      <c r="L59" s="148"/>
      <c r="M59" s="148"/>
      <c r="N59" s="148"/>
      <c r="O59" s="148"/>
      <c r="P59" s="148"/>
      <c r="Q59" s="13"/>
      <c r="R59" s="13"/>
      <c r="S59" s="13"/>
      <c r="T59" s="13"/>
      <c r="U59" s="13"/>
      <c r="V59" s="149"/>
      <c r="W59" s="27"/>
      <c r="X59" s="13"/>
      <c r="Y59" s="13"/>
      <c r="Z59" s="13"/>
    </row>
    <row r="60" spans="1:26" ht="20.100000000000001" customHeight="1">
      <c r="A60" s="13"/>
      <c r="B60" s="509" t="s">
        <v>304</v>
      </c>
      <c r="C60" s="454"/>
      <c r="D60" s="454"/>
      <c r="E60" s="58">
        <f>'SO 01 - EXTER A INTER O35214'!L316</f>
        <v>0</v>
      </c>
      <c r="F60" s="58">
        <f>'SO 01 - EXTER A INTER O35214'!M316</f>
        <v>0</v>
      </c>
      <c r="G60" s="58">
        <f>'SO 01 - EXTER A INTER O35214'!I316</f>
        <v>0</v>
      </c>
      <c r="H60" s="148">
        <f>'SO 01 - EXTER A INTER O35214'!S316</f>
        <v>0</v>
      </c>
      <c r="I60" s="148">
        <f>'SO 01 - EXTER A INTER O35214'!V316</f>
        <v>0</v>
      </c>
      <c r="J60" s="148"/>
      <c r="K60" s="148"/>
      <c r="L60" s="148"/>
      <c r="M60" s="148"/>
      <c r="N60" s="148"/>
      <c r="O60" s="148"/>
      <c r="P60" s="148"/>
      <c r="Q60" s="13"/>
      <c r="R60" s="13"/>
      <c r="S60" s="13"/>
      <c r="T60" s="13"/>
      <c r="U60" s="13"/>
      <c r="V60" s="149"/>
      <c r="W60" s="27"/>
      <c r="X60" s="13"/>
      <c r="Y60" s="13"/>
      <c r="Z60" s="13"/>
    </row>
    <row r="61" spans="1:26" ht="20.100000000000001" customHeight="1">
      <c r="A61" s="13"/>
      <c r="B61" s="510" t="s">
        <v>45</v>
      </c>
      <c r="C61" s="511"/>
      <c r="D61" s="511"/>
      <c r="E61" s="150">
        <f>'SO 01 - EXTER A INTER O35214'!L318</f>
        <v>0</v>
      </c>
      <c r="F61" s="150">
        <f>'SO 01 - EXTER A INTER O35214'!M318</f>
        <v>0</v>
      </c>
      <c r="G61" s="150">
        <f>'SO 01 - EXTER A INTER O35214'!I318</f>
        <v>0</v>
      </c>
      <c r="H61" s="151">
        <f>'SO 01 - EXTER A INTER O35214'!S318</f>
        <v>25.04</v>
      </c>
      <c r="I61" s="151">
        <f>'SO 01 - EXTER A INTER O35214'!V318</f>
        <v>21.45</v>
      </c>
      <c r="J61" s="151"/>
      <c r="K61" s="151"/>
      <c r="L61" s="151"/>
      <c r="M61" s="151"/>
      <c r="N61" s="151"/>
      <c r="O61" s="151"/>
      <c r="P61" s="151"/>
      <c r="Q61" s="13"/>
      <c r="R61" s="13"/>
      <c r="S61" s="13"/>
      <c r="T61" s="13"/>
      <c r="U61" s="13"/>
      <c r="V61" s="149"/>
      <c r="W61" s="27"/>
      <c r="X61" s="13"/>
      <c r="Y61" s="13"/>
      <c r="Z61" s="13"/>
    </row>
    <row r="62" spans="1:26" ht="20.100000000000001" customHeight="1">
      <c r="A62" s="13"/>
      <c r="B62" s="509"/>
      <c r="C62" s="454"/>
      <c r="D62" s="454"/>
      <c r="E62" s="58"/>
      <c r="F62" s="58"/>
      <c r="G62" s="58"/>
      <c r="H62" s="148"/>
      <c r="I62" s="148"/>
      <c r="J62" s="148"/>
      <c r="K62" s="148"/>
      <c r="L62" s="148"/>
      <c r="M62" s="148"/>
      <c r="N62" s="148"/>
      <c r="O62" s="148"/>
      <c r="P62" s="148"/>
      <c r="Q62" s="13"/>
      <c r="R62" s="13"/>
      <c r="S62" s="13"/>
      <c r="T62" s="13"/>
      <c r="U62" s="13"/>
      <c r="V62" s="149"/>
      <c r="W62" s="27"/>
      <c r="X62" s="13"/>
      <c r="Y62" s="13"/>
      <c r="Z62" s="13"/>
    </row>
    <row r="63" spans="1:26" ht="20.100000000000001" customHeight="1">
      <c r="A63" s="13"/>
      <c r="B63" s="510" t="s">
        <v>48</v>
      </c>
      <c r="C63" s="511"/>
      <c r="D63" s="511"/>
      <c r="E63" s="58"/>
      <c r="F63" s="58"/>
      <c r="G63" s="58"/>
      <c r="H63" s="148"/>
      <c r="I63" s="148"/>
      <c r="J63" s="148"/>
      <c r="K63" s="148"/>
      <c r="L63" s="148"/>
      <c r="M63" s="148"/>
      <c r="N63" s="148"/>
      <c r="O63" s="148"/>
      <c r="P63" s="148"/>
      <c r="Q63" s="13"/>
      <c r="R63" s="13"/>
      <c r="S63" s="13"/>
      <c r="T63" s="13"/>
      <c r="U63" s="13"/>
      <c r="V63" s="149"/>
      <c r="W63" s="27"/>
      <c r="X63" s="13"/>
      <c r="Y63" s="13"/>
      <c r="Z63" s="13"/>
    </row>
    <row r="64" spans="1:26" ht="20.100000000000001" customHeight="1">
      <c r="A64" s="13"/>
      <c r="B64" s="509" t="s">
        <v>50</v>
      </c>
      <c r="C64" s="454"/>
      <c r="D64" s="454"/>
      <c r="E64" s="58">
        <f>'SO 01 - EXTER A INTER O35214'!L328</f>
        <v>0</v>
      </c>
      <c r="F64" s="58">
        <f>'SO 01 - EXTER A INTER O35214'!M328</f>
        <v>0</v>
      </c>
      <c r="G64" s="58">
        <f>'SO 01 - EXTER A INTER O35214'!I328</f>
        <v>0</v>
      </c>
      <c r="H64" s="148">
        <f>'SO 01 - EXTER A INTER O35214'!S328</f>
        <v>0.02</v>
      </c>
      <c r="I64" s="148">
        <f>'SO 01 - EXTER A INTER O35214'!V328</f>
        <v>0</v>
      </c>
      <c r="J64" s="148"/>
      <c r="K64" s="148"/>
      <c r="L64" s="148"/>
      <c r="M64" s="148"/>
      <c r="N64" s="148"/>
      <c r="O64" s="148"/>
      <c r="P64" s="148"/>
      <c r="Q64" s="13"/>
      <c r="R64" s="13"/>
      <c r="S64" s="13"/>
      <c r="T64" s="13"/>
      <c r="U64" s="13"/>
      <c r="V64" s="149"/>
      <c r="W64" s="27"/>
      <c r="X64" s="13"/>
      <c r="Y64" s="13"/>
      <c r="Z64" s="13"/>
    </row>
    <row r="65" spans="1:26" ht="20.100000000000001" customHeight="1">
      <c r="A65" s="13"/>
      <c r="B65" s="509" t="s">
        <v>305</v>
      </c>
      <c r="C65" s="454"/>
      <c r="D65" s="454"/>
      <c r="E65" s="58">
        <f>'SO 01 - EXTER A INTER O35214'!L333</f>
        <v>0</v>
      </c>
      <c r="F65" s="58">
        <f>'SO 01 - EXTER A INTER O35214'!M333</f>
        <v>0</v>
      </c>
      <c r="G65" s="58">
        <f>'SO 01 - EXTER A INTER O35214'!I333</f>
        <v>0</v>
      </c>
      <c r="H65" s="148">
        <f>'SO 01 - EXTER A INTER O35214'!S333</f>
        <v>0</v>
      </c>
      <c r="I65" s="148">
        <f>'SO 01 - EXTER A INTER O35214'!V333</f>
        <v>0</v>
      </c>
      <c r="J65" s="148"/>
      <c r="K65" s="148"/>
      <c r="L65" s="148"/>
      <c r="M65" s="148"/>
      <c r="N65" s="148"/>
      <c r="O65" s="148"/>
      <c r="P65" s="148"/>
      <c r="Q65" s="13"/>
      <c r="R65" s="13"/>
      <c r="S65" s="13"/>
      <c r="T65" s="13"/>
      <c r="U65" s="13"/>
      <c r="V65" s="149"/>
      <c r="W65" s="27"/>
      <c r="X65" s="13"/>
      <c r="Y65" s="13"/>
      <c r="Z65" s="13"/>
    </row>
    <row r="66" spans="1:26" ht="20.100000000000001" customHeight="1">
      <c r="A66" s="13"/>
      <c r="B66" s="509" t="s">
        <v>52</v>
      </c>
      <c r="C66" s="454"/>
      <c r="D66" s="454"/>
      <c r="E66" s="58">
        <f>'SO 01 - EXTER A INTER O35214'!L345</f>
        <v>0</v>
      </c>
      <c r="F66" s="58">
        <f>'SO 01 - EXTER A INTER O35214'!M345</f>
        <v>0</v>
      </c>
      <c r="G66" s="58">
        <f>'SO 01 - EXTER A INTER O35214'!I345</f>
        <v>0</v>
      </c>
      <c r="H66" s="148">
        <f>'SO 01 - EXTER A INTER O35214'!S345</f>
        <v>0.19</v>
      </c>
      <c r="I66" s="148">
        <f>'SO 01 - EXTER A INTER O35214'!V345</f>
        <v>0.18</v>
      </c>
      <c r="J66" s="148"/>
      <c r="K66" s="148"/>
      <c r="L66" s="148"/>
      <c r="M66" s="148"/>
      <c r="N66" s="148"/>
      <c r="O66" s="148"/>
      <c r="P66" s="148"/>
      <c r="Q66" s="13"/>
      <c r="R66" s="13"/>
      <c r="S66" s="13"/>
      <c r="T66" s="13"/>
      <c r="U66" s="13"/>
      <c r="V66" s="149"/>
      <c r="W66" s="27"/>
      <c r="X66" s="13"/>
      <c r="Y66" s="13"/>
      <c r="Z66" s="13"/>
    </row>
    <row r="67" spans="1:26" ht="20.100000000000001" customHeight="1">
      <c r="A67" s="13"/>
      <c r="B67" s="509" t="s">
        <v>306</v>
      </c>
      <c r="C67" s="454"/>
      <c r="D67" s="454"/>
      <c r="E67" s="58">
        <f>'SO 01 - EXTER A INTER O35214'!L375</f>
        <v>0</v>
      </c>
      <c r="F67" s="58">
        <f>'SO 01 - EXTER A INTER O35214'!M375</f>
        <v>0</v>
      </c>
      <c r="G67" s="58">
        <f>'SO 01 - EXTER A INTER O35214'!I375</f>
        <v>0</v>
      </c>
      <c r="H67" s="148">
        <f>'SO 01 - EXTER A INTER O35214'!S375</f>
        <v>12.15</v>
      </c>
      <c r="I67" s="148">
        <f>'SO 01 - EXTER A INTER O35214'!V375</f>
        <v>2.19</v>
      </c>
      <c r="J67" s="148"/>
      <c r="K67" s="148"/>
      <c r="L67" s="148"/>
      <c r="M67" s="148"/>
      <c r="N67" s="148"/>
      <c r="O67" s="148"/>
      <c r="P67" s="148"/>
      <c r="Q67" s="13"/>
      <c r="R67" s="13"/>
      <c r="S67" s="13"/>
      <c r="T67" s="13"/>
      <c r="U67" s="13"/>
      <c r="V67" s="149"/>
      <c r="W67" s="27"/>
      <c r="X67" s="13"/>
      <c r="Y67" s="13"/>
      <c r="Z67" s="13"/>
    </row>
    <row r="68" spans="1:26" ht="20.100000000000001" customHeight="1">
      <c r="A68" s="13"/>
      <c r="B68" s="509" t="s">
        <v>53</v>
      </c>
      <c r="C68" s="454"/>
      <c r="D68" s="454"/>
      <c r="E68" s="58">
        <f>'SO 01 - EXTER A INTER O35214'!L390</f>
        <v>0</v>
      </c>
      <c r="F68" s="58">
        <f>'SO 01 - EXTER A INTER O35214'!M390</f>
        <v>0</v>
      </c>
      <c r="G68" s="58">
        <f>'SO 01 - EXTER A INTER O35214'!I390</f>
        <v>0</v>
      </c>
      <c r="H68" s="148">
        <f>'SO 01 - EXTER A INTER O35214'!S390</f>
        <v>0.02</v>
      </c>
      <c r="I68" s="148">
        <f>'SO 01 - EXTER A INTER O35214'!V390</f>
        <v>0</v>
      </c>
      <c r="J68" s="148"/>
      <c r="K68" s="148"/>
      <c r="L68" s="148"/>
      <c r="M68" s="148"/>
      <c r="N68" s="148"/>
      <c r="O68" s="148"/>
      <c r="P68" s="148"/>
      <c r="Q68" s="13"/>
      <c r="R68" s="13"/>
      <c r="S68" s="13"/>
      <c r="T68" s="13"/>
      <c r="U68" s="13"/>
      <c r="V68" s="149"/>
      <c r="W68" s="27"/>
      <c r="X68" s="13"/>
      <c r="Y68" s="13"/>
      <c r="Z68" s="13"/>
    </row>
    <row r="69" spans="1:26" ht="20.100000000000001" customHeight="1">
      <c r="A69" s="13"/>
      <c r="B69" s="509" t="s">
        <v>54</v>
      </c>
      <c r="C69" s="454"/>
      <c r="D69" s="454"/>
      <c r="E69" s="58">
        <f>'SO 01 - EXTER A INTER O35214'!L426</f>
        <v>0</v>
      </c>
      <c r="F69" s="58">
        <f>'SO 01 - EXTER A INTER O35214'!M426</f>
        <v>0</v>
      </c>
      <c r="G69" s="58">
        <f>'SO 01 - EXTER A INTER O35214'!I426</f>
        <v>0</v>
      </c>
      <c r="H69" s="148">
        <f>'SO 01 - EXTER A INTER O35214'!S426</f>
        <v>1.47</v>
      </c>
      <c r="I69" s="148">
        <f>'SO 01 - EXTER A INTER O35214'!V426</f>
        <v>8.75</v>
      </c>
      <c r="J69" s="148"/>
      <c r="K69" s="148"/>
      <c r="L69" s="148"/>
      <c r="M69" s="148"/>
      <c r="N69" s="148"/>
      <c r="O69" s="148"/>
      <c r="P69" s="148"/>
      <c r="Q69" s="13"/>
      <c r="R69" s="13"/>
      <c r="S69" s="13"/>
      <c r="T69" s="13"/>
      <c r="U69" s="13"/>
      <c r="V69" s="149"/>
      <c r="W69" s="27"/>
      <c r="X69" s="13"/>
      <c r="Y69" s="13"/>
      <c r="Z69" s="13"/>
    </row>
    <row r="70" spans="1:26" ht="20.100000000000001" customHeight="1">
      <c r="A70" s="13"/>
      <c r="B70" s="509" t="s">
        <v>55</v>
      </c>
      <c r="C70" s="454"/>
      <c r="D70" s="454"/>
      <c r="E70" s="58">
        <f>'SO 01 - EXTER A INTER O35214'!L556</f>
        <v>0</v>
      </c>
      <c r="F70" s="58">
        <f>'SO 01 - EXTER A INTER O35214'!M556</f>
        <v>0</v>
      </c>
      <c r="G70" s="58">
        <f>'SO 01 - EXTER A INTER O35214'!I556</f>
        <v>0</v>
      </c>
      <c r="H70" s="148">
        <f>'SO 01 - EXTER A INTER O35214'!S556</f>
        <v>0.1</v>
      </c>
      <c r="I70" s="148">
        <f>'SO 01 - EXTER A INTER O35214'!V556</f>
        <v>0.2</v>
      </c>
      <c r="J70" s="148"/>
      <c r="K70" s="148"/>
      <c r="L70" s="148"/>
      <c r="M70" s="148"/>
      <c r="N70" s="148"/>
      <c r="O70" s="148"/>
      <c r="P70" s="148"/>
      <c r="Q70" s="13"/>
      <c r="R70" s="13"/>
      <c r="S70" s="13"/>
      <c r="T70" s="13"/>
      <c r="U70" s="13"/>
      <c r="V70" s="149"/>
      <c r="W70" s="27"/>
      <c r="X70" s="13"/>
      <c r="Y70" s="13"/>
      <c r="Z70" s="13"/>
    </row>
    <row r="71" spans="1:26" ht="20.100000000000001" customHeight="1">
      <c r="A71" s="13"/>
      <c r="B71" s="509" t="s">
        <v>307</v>
      </c>
      <c r="C71" s="454"/>
      <c r="D71" s="454"/>
      <c r="E71" s="58">
        <f>'SO 01 - EXTER A INTER O35214'!L574</f>
        <v>0</v>
      </c>
      <c r="F71" s="58">
        <f>'SO 01 - EXTER A INTER O35214'!M574</f>
        <v>0</v>
      </c>
      <c r="G71" s="58">
        <f>'SO 01 - EXTER A INTER O35214'!I574</f>
        <v>0</v>
      </c>
      <c r="H71" s="148">
        <f>'SO 01 - EXTER A INTER O35214'!S574</f>
        <v>3.26</v>
      </c>
      <c r="I71" s="148">
        <f>'SO 01 - EXTER A INTER O35214'!V574</f>
        <v>0</v>
      </c>
      <c r="J71" s="148"/>
      <c r="K71" s="148"/>
      <c r="L71" s="148"/>
      <c r="M71" s="148"/>
      <c r="N71" s="148"/>
      <c r="O71" s="148"/>
      <c r="P71" s="148"/>
      <c r="Q71" s="13"/>
      <c r="R71" s="13"/>
      <c r="S71" s="13"/>
      <c r="T71" s="13"/>
      <c r="U71" s="13"/>
      <c r="V71" s="149"/>
      <c r="W71" s="27"/>
      <c r="X71" s="13"/>
      <c r="Y71" s="13"/>
      <c r="Z71" s="13"/>
    </row>
    <row r="72" spans="1:26" ht="20.100000000000001" customHeight="1">
      <c r="A72" s="13"/>
      <c r="B72" s="509" t="s">
        <v>308</v>
      </c>
      <c r="C72" s="454"/>
      <c r="D72" s="454"/>
      <c r="E72" s="58">
        <f>'SO 01 - EXTER A INTER O35214'!L622</f>
        <v>0</v>
      </c>
      <c r="F72" s="58">
        <f>'SO 01 - EXTER A INTER O35214'!M622</f>
        <v>0</v>
      </c>
      <c r="G72" s="58">
        <f>'SO 01 - EXTER A INTER O35214'!I622</f>
        <v>0</v>
      </c>
      <c r="H72" s="148">
        <f>'SO 01 - EXTER A INTER O35214'!S622</f>
        <v>0.04</v>
      </c>
      <c r="I72" s="148">
        <f>'SO 01 - EXTER A INTER O35214'!V622</f>
        <v>0.04</v>
      </c>
      <c r="J72" s="148"/>
      <c r="K72" s="148"/>
      <c r="L72" s="148"/>
      <c r="M72" s="148"/>
      <c r="N72" s="148"/>
      <c r="O72" s="148"/>
      <c r="P72" s="148"/>
      <c r="Q72" s="13"/>
      <c r="R72" s="13"/>
      <c r="S72" s="13"/>
      <c r="T72" s="13"/>
      <c r="U72" s="13"/>
      <c r="V72" s="149"/>
      <c r="W72" s="27"/>
      <c r="X72" s="13"/>
      <c r="Y72" s="13"/>
      <c r="Z72" s="13"/>
    </row>
    <row r="73" spans="1:26" ht="20.100000000000001" customHeight="1">
      <c r="A73" s="13"/>
      <c r="B73" s="509" t="s">
        <v>309</v>
      </c>
      <c r="C73" s="454"/>
      <c r="D73" s="454"/>
      <c r="E73" s="58">
        <f>'SO 01 - EXTER A INTER O35214'!L632</f>
        <v>0</v>
      </c>
      <c r="F73" s="58">
        <f>'SO 01 - EXTER A INTER O35214'!M632</f>
        <v>0</v>
      </c>
      <c r="G73" s="58">
        <f>'SO 01 - EXTER A INTER O35214'!I632</f>
        <v>0</v>
      </c>
      <c r="H73" s="148">
        <f>'SO 01 - EXTER A INTER O35214'!S632</f>
        <v>0.8</v>
      </c>
      <c r="I73" s="148">
        <f>'SO 01 - EXTER A INTER O35214'!V632</f>
        <v>0</v>
      </c>
      <c r="J73" s="148"/>
      <c r="K73" s="148"/>
      <c r="L73" s="148"/>
      <c r="M73" s="148"/>
      <c r="N73" s="148"/>
      <c r="O73" s="148"/>
      <c r="P73" s="148"/>
      <c r="Q73" s="13"/>
      <c r="R73" s="13"/>
      <c r="S73" s="13"/>
      <c r="T73" s="13"/>
      <c r="U73" s="13"/>
      <c r="V73" s="149"/>
      <c r="W73" s="27"/>
      <c r="X73" s="13"/>
      <c r="Y73" s="13"/>
      <c r="Z73" s="13"/>
    </row>
    <row r="74" spans="1:26" ht="20.100000000000001" customHeight="1">
      <c r="A74" s="13"/>
      <c r="B74" s="509" t="s">
        <v>56</v>
      </c>
      <c r="C74" s="454"/>
      <c r="D74" s="454"/>
      <c r="E74" s="58">
        <f>'SO 01 - EXTER A INTER O35214'!L675</f>
        <v>0</v>
      </c>
      <c r="F74" s="58">
        <f>'SO 01 - EXTER A INTER O35214'!M675</f>
        <v>0</v>
      </c>
      <c r="G74" s="58">
        <f>'SO 01 - EXTER A INTER O35214'!I675</f>
        <v>0</v>
      </c>
      <c r="H74" s="148">
        <f>'SO 01 - EXTER A INTER O35214'!S675</f>
        <v>0.27</v>
      </c>
      <c r="I74" s="148">
        <f>'SO 01 - EXTER A INTER O35214'!V675</f>
        <v>0</v>
      </c>
      <c r="J74" s="148"/>
      <c r="K74" s="148"/>
      <c r="L74" s="148"/>
      <c r="M74" s="148"/>
      <c r="N74" s="148"/>
      <c r="O74" s="148"/>
      <c r="P74" s="148"/>
      <c r="Q74" s="13"/>
      <c r="R74" s="13"/>
      <c r="S74" s="13"/>
      <c r="T74" s="13"/>
      <c r="U74" s="13"/>
      <c r="V74" s="149"/>
      <c r="W74" s="27"/>
      <c r="X74" s="13"/>
      <c r="Y74" s="13"/>
      <c r="Z74" s="13"/>
    </row>
    <row r="75" spans="1:26" ht="20.100000000000001" customHeight="1">
      <c r="A75" s="13"/>
      <c r="B75" s="509" t="s">
        <v>310</v>
      </c>
      <c r="C75" s="454"/>
      <c r="D75" s="454"/>
      <c r="E75" s="58">
        <f>'SO 01 - EXTER A INTER O35214'!L696</f>
        <v>0</v>
      </c>
      <c r="F75" s="58">
        <f>'SO 01 - EXTER A INTER O35214'!M696</f>
        <v>0</v>
      </c>
      <c r="G75" s="58">
        <f>'SO 01 - EXTER A INTER O35214'!I696</f>
        <v>0</v>
      </c>
      <c r="H75" s="148">
        <f>'SO 01 - EXTER A INTER O35214'!S696</f>
        <v>0.87</v>
      </c>
      <c r="I75" s="148">
        <f>'SO 01 - EXTER A INTER O35214'!V696</f>
        <v>0</v>
      </c>
      <c r="J75" s="148"/>
      <c r="K75" s="148"/>
      <c r="L75" s="148"/>
      <c r="M75" s="148"/>
      <c r="N75" s="148"/>
      <c r="O75" s="148"/>
      <c r="P75" s="148"/>
      <c r="Q75" s="13"/>
      <c r="R75" s="13"/>
      <c r="S75" s="13"/>
      <c r="T75" s="13"/>
      <c r="U75" s="13"/>
      <c r="V75" s="149"/>
      <c r="W75" s="27"/>
      <c r="X75" s="13"/>
      <c r="Y75" s="13"/>
      <c r="Z75" s="13"/>
    </row>
    <row r="76" spans="1:26" ht="20.100000000000001" customHeight="1">
      <c r="A76" s="13"/>
      <c r="B76" s="510" t="s">
        <v>48</v>
      </c>
      <c r="C76" s="511"/>
      <c r="D76" s="511"/>
      <c r="E76" s="150">
        <f>'SO 01 - EXTER A INTER O35214'!L698</f>
        <v>0</v>
      </c>
      <c r="F76" s="150">
        <f>'SO 01 - EXTER A INTER O35214'!M698</f>
        <v>0</v>
      </c>
      <c r="G76" s="150">
        <f>'SO 01 - EXTER A INTER O35214'!I698</f>
        <v>0</v>
      </c>
      <c r="H76" s="151">
        <f>'SO 01 - EXTER A INTER O35214'!S698</f>
        <v>19.190000000000001</v>
      </c>
      <c r="I76" s="151">
        <f>'SO 01 - EXTER A INTER O35214'!V698</f>
        <v>11.36</v>
      </c>
      <c r="J76" s="151"/>
      <c r="K76" s="151"/>
      <c r="L76" s="151"/>
      <c r="M76" s="151"/>
      <c r="N76" s="151"/>
      <c r="O76" s="151"/>
      <c r="P76" s="151"/>
      <c r="Q76" s="13"/>
      <c r="R76" s="13"/>
      <c r="S76" s="13"/>
      <c r="T76" s="13"/>
      <c r="U76" s="13"/>
      <c r="V76" s="149"/>
      <c r="W76" s="27"/>
      <c r="X76" s="13"/>
      <c r="Y76" s="13"/>
      <c r="Z76" s="13"/>
    </row>
    <row r="77" spans="1:26" ht="20.100000000000001" customHeight="1">
      <c r="A77" s="13"/>
      <c r="B77" s="509"/>
      <c r="C77" s="454"/>
      <c r="D77" s="454"/>
      <c r="E77" s="58"/>
      <c r="F77" s="58"/>
      <c r="G77" s="58"/>
      <c r="H77" s="148"/>
      <c r="I77" s="148"/>
      <c r="J77" s="148"/>
      <c r="K77" s="148"/>
      <c r="L77" s="148"/>
      <c r="M77" s="148"/>
      <c r="N77" s="148"/>
      <c r="O77" s="148"/>
      <c r="P77" s="148"/>
      <c r="Q77" s="13"/>
      <c r="R77" s="13"/>
      <c r="S77" s="13"/>
      <c r="T77" s="13"/>
      <c r="U77" s="13"/>
      <c r="V77" s="149"/>
      <c r="W77" s="27"/>
      <c r="X77" s="13"/>
      <c r="Y77" s="13"/>
      <c r="Z77" s="13"/>
    </row>
    <row r="78" spans="1:26" ht="20.100000000000001" customHeight="1">
      <c r="A78" s="152"/>
      <c r="B78" s="523" t="s">
        <v>59</v>
      </c>
      <c r="C78" s="524"/>
      <c r="D78" s="524"/>
      <c r="E78" s="153">
        <f>'SO 01 - EXTER A INTER O35214'!L699</f>
        <v>0</v>
      </c>
      <c r="F78" s="153">
        <f>'SO 01 - EXTER A INTER O35214'!M699</f>
        <v>0</v>
      </c>
      <c r="G78" s="153">
        <f>'SO 01 - EXTER A INTER O35214'!I699</f>
        <v>0</v>
      </c>
      <c r="H78" s="154">
        <f>'SO 01 - EXTER A INTER O35214'!S699</f>
        <v>44.23</v>
      </c>
      <c r="I78" s="154">
        <f>'SO 01 - EXTER A INTER O35214'!V699</f>
        <v>32.81</v>
      </c>
      <c r="J78" s="155"/>
      <c r="K78" s="155"/>
      <c r="L78" s="155"/>
      <c r="M78" s="155"/>
      <c r="N78" s="155"/>
      <c r="O78" s="155"/>
      <c r="P78" s="155"/>
      <c r="Q78" s="156"/>
      <c r="R78" s="156"/>
      <c r="S78" s="156"/>
      <c r="T78" s="156"/>
      <c r="U78" s="156"/>
      <c r="V78" s="157"/>
      <c r="W78" s="27"/>
      <c r="X78" s="13"/>
      <c r="Y78" s="13"/>
      <c r="Z78" s="13"/>
    </row>
    <row r="79" spans="1:26" ht="20.100000000000001" customHeight="1">
      <c r="A79" s="126"/>
      <c r="B79" s="126"/>
      <c r="C79" s="126"/>
      <c r="D79" s="126"/>
      <c r="E79" s="158"/>
      <c r="F79" s="158"/>
      <c r="G79" s="158"/>
      <c r="H79" s="159"/>
      <c r="I79" s="159"/>
      <c r="J79" s="159"/>
      <c r="K79" s="159"/>
      <c r="L79" s="159"/>
      <c r="M79" s="159"/>
      <c r="N79" s="159"/>
      <c r="O79" s="159"/>
      <c r="P79" s="159"/>
      <c r="Q79" s="126"/>
      <c r="R79" s="126"/>
      <c r="S79" s="126"/>
      <c r="T79" s="126"/>
      <c r="U79" s="126"/>
      <c r="V79" s="126"/>
      <c r="W79" s="27"/>
      <c r="X79" s="13"/>
      <c r="Y79" s="13"/>
      <c r="Z79" s="13"/>
    </row>
    <row r="80" spans="1:26" ht="20.100000000000001" customHeight="1">
      <c r="A80" s="126"/>
      <c r="B80" s="126"/>
      <c r="C80" s="126"/>
      <c r="D80" s="126"/>
      <c r="E80" s="158"/>
      <c r="F80" s="158"/>
      <c r="G80" s="158"/>
      <c r="H80" s="159"/>
      <c r="I80" s="159"/>
      <c r="J80" s="159"/>
      <c r="K80" s="159"/>
      <c r="L80" s="159"/>
      <c r="M80" s="159"/>
      <c r="N80" s="159"/>
      <c r="O80" s="159"/>
      <c r="P80" s="159"/>
      <c r="Q80" s="126"/>
      <c r="R80" s="126"/>
      <c r="S80" s="126"/>
      <c r="T80" s="126"/>
      <c r="U80" s="126"/>
      <c r="V80" s="126"/>
      <c r="W80" s="27"/>
      <c r="X80" s="13"/>
      <c r="Y80" s="13"/>
      <c r="Z80" s="13"/>
    </row>
    <row r="81" spans="1:26" ht="20.100000000000001" customHeight="1">
      <c r="A81" s="126"/>
      <c r="B81" s="9"/>
      <c r="C81" s="9"/>
      <c r="D81" s="9"/>
      <c r="E81" s="160"/>
      <c r="F81" s="160"/>
      <c r="G81" s="160"/>
      <c r="H81" s="161"/>
      <c r="I81" s="161"/>
      <c r="J81" s="161"/>
      <c r="K81" s="161"/>
      <c r="L81" s="161"/>
      <c r="M81" s="161"/>
      <c r="N81" s="161"/>
      <c r="O81" s="161"/>
      <c r="P81" s="161"/>
      <c r="Q81" s="9"/>
      <c r="R81" s="9"/>
      <c r="S81" s="9"/>
      <c r="T81" s="9"/>
      <c r="U81" s="9"/>
      <c r="V81" s="9"/>
      <c r="W81" s="27"/>
      <c r="X81" s="13"/>
      <c r="Y81" s="13"/>
      <c r="Z81" s="13"/>
    </row>
    <row r="82" spans="1:26" ht="35.1" customHeight="1">
      <c r="A82" s="13"/>
      <c r="B82" s="525" t="s">
        <v>60</v>
      </c>
      <c r="C82" s="526"/>
      <c r="D82" s="526"/>
      <c r="E82" s="526"/>
      <c r="F82" s="526"/>
      <c r="G82" s="526"/>
      <c r="H82" s="526"/>
      <c r="I82" s="526"/>
      <c r="J82" s="526"/>
      <c r="K82" s="526"/>
      <c r="L82" s="526"/>
      <c r="M82" s="526"/>
      <c r="N82" s="526"/>
      <c r="O82" s="526"/>
      <c r="P82" s="526"/>
      <c r="Q82" s="526"/>
      <c r="R82" s="526"/>
      <c r="S82" s="526"/>
      <c r="T82" s="526"/>
      <c r="U82" s="526"/>
      <c r="V82" s="527"/>
      <c r="W82" s="27"/>
      <c r="X82" s="13"/>
      <c r="Y82" s="13"/>
      <c r="Z82" s="13"/>
    </row>
    <row r="83" spans="1:26" ht="20.100000000000001" customHeight="1">
      <c r="A83" s="33"/>
      <c r="B83" s="122"/>
      <c r="C83" s="124"/>
      <c r="D83" s="124"/>
      <c r="E83" s="162"/>
      <c r="F83" s="162"/>
      <c r="G83" s="162"/>
      <c r="H83" s="163"/>
      <c r="I83" s="163"/>
      <c r="J83" s="163"/>
      <c r="K83" s="163"/>
      <c r="L83" s="163"/>
      <c r="M83" s="163"/>
      <c r="N83" s="163"/>
      <c r="O83" s="163"/>
      <c r="P83" s="163"/>
      <c r="Q83" s="124"/>
      <c r="R83" s="124"/>
      <c r="S83" s="124"/>
      <c r="T83" s="124"/>
      <c r="U83" s="124"/>
      <c r="V83" s="125"/>
      <c r="W83" s="27"/>
      <c r="X83" s="13"/>
      <c r="Y83" s="13"/>
      <c r="Z83" s="13"/>
    </row>
    <row r="84" spans="1:26" ht="20.100000000000001" customHeight="1">
      <c r="A84" s="164"/>
      <c r="B84" s="506" t="s">
        <v>9</v>
      </c>
      <c r="C84" s="507"/>
      <c r="D84" s="507"/>
      <c r="E84" s="508"/>
      <c r="F84" s="165"/>
      <c r="G84" s="165"/>
      <c r="H84" s="166" t="s">
        <v>6</v>
      </c>
      <c r="I84" s="529"/>
      <c r="J84" s="530"/>
      <c r="K84" s="530"/>
      <c r="L84" s="530"/>
      <c r="M84" s="530"/>
      <c r="N84" s="530"/>
      <c r="O84" s="530"/>
      <c r="P84" s="531"/>
      <c r="Q84" s="105"/>
      <c r="R84" s="105"/>
      <c r="S84" s="105"/>
      <c r="T84" s="105"/>
      <c r="U84" s="105"/>
      <c r="V84" s="106"/>
      <c r="W84" s="27"/>
      <c r="X84" s="13"/>
      <c r="Y84" s="13"/>
      <c r="Z84" s="13"/>
    </row>
    <row r="85" spans="1:26" ht="20.100000000000001" customHeight="1">
      <c r="A85" s="164"/>
      <c r="B85" s="494" t="s">
        <v>12</v>
      </c>
      <c r="C85" s="495"/>
      <c r="D85" s="495"/>
      <c r="E85" s="496"/>
      <c r="F85" s="167"/>
      <c r="G85" s="167"/>
      <c r="H85" s="168" t="s">
        <v>4</v>
      </c>
      <c r="I85" s="168"/>
      <c r="J85" s="159"/>
      <c r="K85" s="159"/>
      <c r="L85" s="159"/>
      <c r="M85" s="159"/>
      <c r="N85" s="159"/>
      <c r="O85" s="159"/>
      <c r="P85" s="159"/>
      <c r="Q85" s="126"/>
      <c r="R85" s="126"/>
      <c r="S85" s="126"/>
      <c r="T85" s="126"/>
      <c r="U85" s="126"/>
      <c r="V85" s="127"/>
      <c r="W85" s="27"/>
      <c r="X85" s="13"/>
      <c r="Y85" s="13"/>
      <c r="Z85" s="13"/>
    </row>
    <row r="86" spans="1:26" ht="20.100000000000001" customHeight="1">
      <c r="A86" s="164"/>
      <c r="B86" s="494" t="s">
        <v>13</v>
      </c>
      <c r="C86" s="495"/>
      <c r="D86" s="495"/>
      <c r="E86" s="496"/>
      <c r="F86" s="167"/>
      <c r="G86" s="167"/>
      <c r="H86" s="168" t="s">
        <v>61</v>
      </c>
      <c r="I86" s="168" t="s">
        <v>8</v>
      </c>
      <c r="J86" s="159"/>
      <c r="K86" s="159"/>
      <c r="L86" s="159"/>
      <c r="M86" s="159"/>
      <c r="N86" s="159"/>
      <c r="O86" s="159"/>
      <c r="P86" s="159"/>
      <c r="Q86" s="126"/>
      <c r="R86" s="126"/>
      <c r="S86" s="126"/>
      <c r="T86" s="126"/>
      <c r="U86" s="126"/>
      <c r="V86" s="127"/>
      <c r="W86" s="27"/>
      <c r="X86" s="13"/>
      <c r="Y86" s="13"/>
      <c r="Z86" s="13"/>
    </row>
    <row r="87" spans="1:26" ht="20.100000000000001" customHeight="1">
      <c r="A87" s="33"/>
      <c r="B87" s="138" t="s">
        <v>62</v>
      </c>
      <c r="C87" s="169"/>
      <c r="D87" s="169"/>
      <c r="E87" s="170"/>
      <c r="F87" s="170"/>
      <c r="G87" s="170"/>
      <c r="H87" s="171"/>
      <c r="I87" s="171"/>
      <c r="J87" s="159"/>
      <c r="K87" s="159"/>
      <c r="L87" s="159"/>
      <c r="M87" s="159"/>
      <c r="N87" s="159"/>
      <c r="O87" s="159"/>
      <c r="P87" s="159"/>
      <c r="Q87" s="126"/>
      <c r="R87" s="126"/>
      <c r="S87" s="126"/>
      <c r="T87" s="126"/>
      <c r="U87" s="126"/>
      <c r="V87" s="127"/>
      <c r="W87" s="27"/>
      <c r="X87" s="13"/>
      <c r="Y87" s="13"/>
      <c r="Z87" s="13"/>
    </row>
    <row r="88" spans="1:26" ht="20.100000000000001" customHeight="1">
      <c r="A88" s="33"/>
      <c r="B88" s="138" t="s">
        <v>301</v>
      </c>
      <c r="C88" s="169"/>
      <c r="D88" s="169"/>
      <c r="E88" s="170"/>
      <c r="F88" s="170"/>
      <c r="G88" s="170"/>
      <c r="H88" s="171"/>
      <c r="I88" s="171"/>
      <c r="J88" s="159"/>
      <c r="K88" s="159"/>
      <c r="L88" s="159"/>
      <c r="M88" s="159"/>
      <c r="N88" s="159"/>
      <c r="O88" s="159"/>
      <c r="P88" s="159"/>
      <c r="Q88" s="126"/>
      <c r="R88" s="126"/>
      <c r="S88" s="126"/>
      <c r="T88" s="126"/>
      <c r="U88" s="126"/>
      <c r="V88" s="127"/>
      <c r="W88" s="27"/>
      <c r="X88" s="13"/>
      <c r="Y88" s="13"/>
      <c r="Z88" s="13"/>
    </row>
    <row r="89" spans="1:26" ht="20.100000000000001" customHeight="1">
      <c r="A89" s="33"/>
      <c r="B89" s="138"/>
      <c r="C89" s="169"/>
      <c r="D89" s="169"/>
      <c r="E89" s="170"/>
      <c r="F89" s="170"/>
      <c r="G89" s="170"/>
      <c r="H89" s="171"/>
      <c r="I89" s="171"/>
      <c r="J89" s="159"/>
      <c r="K89" s="159"/>
      <c r="L89" s="159"/>
      <c r="M89" s="159"/>
      <c r="N89" s="159"/>
      <c r="O89" s="159"/>
      <c r="P89" s="159"/>
      <c r="Q89" s="126"/>
      <c r="R89" s="126"/>
      <c r="S89" s="126"/>
      <c r="T89" s="126"/>
      <c r="U89" s="126"/>
      <c r="V89" s="127"/>
      <c r="W89" s="27"/>
      <c r="X89" s="13"/>
      <c r="Y89" s="13"/>
      <c r="Z89" s="13"/>
    </row>
    <row r="90" spans="1:26" ht="20.100000000000001" customHeight="1">
      <c r="A90" s="33"/>
      <c r="B90" s="138"/>
      <c r="C90" s="169"/>
      <c r="D90" s="169"/>
      <c r="E90" s="170"/>
      <c r="F90" s="170"/>
      <c r="G90" s="170"/>
      <c r="H90" s="171"/>
      <c r="I90" s="171"/>
      <c r="J90" s="159"/>
      <c r="K90" s="159"/>
      <c r="L90" s="159"/>
      <c r="M90" s="159"/>
      <c r="N90" s="159"/>
      <c r="O90" s="159"/>
      <c r="P90" s="159"/>
      <c r="Q90" s="126"/>
      <c r="R90" s="126"/>
      <c r="S90" s="126"/>
      <c r="T90" s="126"/>
      <c r="U90" s="126"/>
      <c r="V90" s="127"/>
      <c r="W90" s="27"/>
      <c r="X90" s="13"/>
      <c r="Y90" s="13"/>
      <c r="Z90" s="13"/>
    </row>
    <row r="91" spans="1:26" ht="20.100000000000001" customHeight="1">
      <c r="A91" s="33"/>
      <c r="B91" s="172" t="s">
        <v>42</v>
      </c>
      <c r="C91" s="173"/>
      <c r="D91" s="173"/>
      <c r="E91" s="170"/>
      <c r="F91" s="170"/>
      <c r="G91" s="170"/>
      <c r="H91" s="171"/>
      <c r="I91" s="171"/>
      <c r="J91" s="159"/>
      <c r="K91" s="159"/>
      <c r="L91" s="159"/>
      <c r="M91" s="159"/>
      <c r="N91" s="159"/>
      <c r="O91" s="159"/>
      <c r="P91" s="159"/>
      <c r="Q91" s="126"/>
      <c r="R91" s="126"/>
      <c r="S91" s="126"/>
      <c r="T91" s="126"/>
      <c r="U91" s="126"/>
      <c r="V91" s="127"/>
      <c r="W91" s="27"/>
      <c r="X91" s="13"/>
      <c r="Y91" s="13"/>
      <c r="Z91" s="13"/>
    </row>
    <row r="92" spans="1:26">
      <c r="A92" s="19"/>
      <c r="B92" s="174" t="s">
        <v>63</v>
      </c>
      <c r="C92" s="140" t="s">
        <v>64</v>
      </c>
      <c r="D92" s="140" t="s">
        <v>65</v>
      </c>
      <c r="E92" s="175"/>
      <c r="F92" s="175" t="s">
        <v>66</v>
      </c>
      <c r="G92" s="175" t="s">
        <v>67</v>
      </c>
      <c r="H92" s="176" t="s">
        <v>68</v>
      </c>
      <c r="I92" s="176" t="s">
        <v>69</v>
      </c>
      <c r="J92" s="176"/>
      <c r="K92" s="176"/>
      <c r="L92" s="176"/>
      <c r="M92" s="176"/>
      <c r="N92" s="176"/>
      <c r="O92" s="176"/>
      <c r="P92" s="176" t="s">
        <v>70</v>
      </c>
      <c r="Q92" s="140"/>
      <c r="R92" s="140"/>
      <c r="S92" s="140" t="s">
        <v>71</v>
      </c>
      <c r="T92" s="140"/>
      <c r="U92" s="140"/>
      <c r="V92" s="177" t="s">
        <v>72</v>
      </c>
      <c r="W92" s="27"/>
      <c r="X92" s="13"/>
      <c r="Y92" s="13"/>
      <c r="Z92" s="13"/>
    </row>
    <row r="93" spans="1:26">
      <c r="A93" s="13"/>
      <c r="B93" s="48"/>
      <c r="C93" s="178"/>
      <c r="D93" s="513" t="s">
        <v>45</v>
      </c>
      <c r="E93" s="513"/>
      <c r="F93" s="144"/>
      <c r="G93" s="179"/>
      <c r="H93" s="144"/>
      <c r="I93" s="144"/>
      <c r="J93" s="145"/>
      <c r="K93" s="145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80"/>
      <c r="W93" s="27"/>
      <c r="X93" s="13"/>
      <c r="Y93" s="13"/>
      <c r="Z93" s="13"/>
    </row>
    <row r="94" spans="1:26">
      <c r="A94" s="13"/>
      <c r="B94" s="55"/>
      <c r="C94" s="181" t="s">
        <v>73</v>
      </c>
      <c r="D94" s="519" t="s">
        <v>74</v>
      </c>
      <c r="E94" s="519"/>
      <c r="F94" s="58"/>
      <c r="G94" s="182"/>
      <c r="H94" s="58"/>
      <c r="I94" s="58"/>
      <c r="J94" s="148"/>
      <c r="K94" s="148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3"/>
      <c r="W94" s="27"/>
      <c r="X94" s="13"/>
      <c r="Y94" s="13"/>
      <c r="Z94" s="13"/>
    </row>
    <row r="95" spans="1:26" ht="24.95" customHeight="1">
      <c r="A95" s="184"/>
      <c r="B95" s="185">
        <v>1</v>
      </c>
      <c r="C95" s="186" t="s">
        <v>311</v>
      </c>
      <c r="D95" s="520" t="s">
        <v>312</v>
      </c>
      <c r="E95" s="520"/>
      <c r="F95" s="187" t="s">
        <v>169</v>
      </c>
      <c r="G95" s="188">
        <v>52</v>
      </c>
      <c r="H95" s="189"/>
      <c r="I95" s="187">
        <f>ROUND(G95*(H95),2)</f>
        <v>0</v>
      </c>
      <c r="J95" s="190">
        <f>ROUND(G95*(N95),2)</f>
        <v>0</v>
      </c>
      <c r="K95" s="148">
        <f>ROUND(G95*(O95),2)</f>
        <v>0</v>
      </c>
      <c r="L95" s="182">
        <f>ROUND(G95*(H95),2)</f>
        <v>0</v>
      </c>
      <c r="M95" s="182"/>
      <c r="N95" s="182">
        <v>0</v>
      </c>
      <c r="O95" s="182"/>
      <c r="P95" s="182">
        <v>1E-3</v>
      </c>
      <c r="Q95" s="182"/>
      <c r="R95" s="182">
        <v>1E-3</v>
      </c>
      <c r="S95" s="182">
        <f>ROUND(G95*(P95),3)</f>
        <v>5.1999999999999998E-2</v>
      </c>
      <c r="T95" s="182"/>
      <c r="U95" s="182"/>
      <c r="V95" s="183">
        <f>ROUND(G95*(X95),3)</f>
        <v>0</v>
      </c>
      <c r="W95" s="27"/>
      <c r="X95" s="13">
        <v>0</v>
      </c>
      <c r="Y95" s="13"/>
      <c r="Z95" s="13">
        <v>0</v>
      </c>
    </row>
    <row r="96" spans="1:26" ht="12" customHeight="1">
      <c r="A96" s="191"/>
      <c r="B96" s="192"/>
      <c r="C96" s="193"/>
      <c r="D96" s="521" t="s">
        <v>313</v>
      </c>
      <c r="E96" s="521"/>
      <c r="F96" s="194"/>
      <c r="G96" s="195"/>
      <c r="H96" s="194"/>
      <c r="I96" s="194"/>
      <c r="J96" s="196"/>
      <c r="K96" s="196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7"/>
      <c r="W96" s="198"/>
      <c r="X96" s="191"/>
      <c r="Y96" s="191"/>
      <c r="Z96" s="191"/>
    </row>
    <row r="97" spans="1:26">
      <c r="A97" s="191"/>
      <c r="B97" s="192"/>
      <c r="C97" s="193"/>
      <c r="D97" s="522" t="s">
        <v>314</v>
      </c>
      <c r="E97" s="522"/>
      <c r="F97" s="194"/>
      <c r="G97" s="195">
        <v>52</v>
      </c>
      <c r="H97" s="194"/>
      <c r="I97" s="194"/>
      <c r="J97" s="196"/>
      <c r="K97" s="196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7"/>
      <c r="W97" s="198"/>
      <c r="X97" s="191"/>
      <c r="Y97" s="191"/>
      <c r="Z97" s="191"/>
    </row>
    <row r="98" spans="1:26" ht="24.95" customHeight="1">
      <c r="A98" s="204"/>
      <c r="B98" s="205">
        <v>2</v>
      </c>
      <c r="C98" s="206" t="s">
        <v>315</v>
      </c>
      <c r="D98" s="532" t="s">
        <v>316</v>
      </c>
      <c r="E98" s="532"/>
      <c r="F98" s="208" t="s">
        <v>236</v>
      </c>
      <c r="G98" s="209">
        <v>1.25</v>
      </c>
      <c r="H98" s="210"/>
      <c r="I98" s="208">
        <f>ROUND(G98*(H98),2)</f>
        <v>0</v>
      </c>
      <c r="J98" s="211">
        <f>ROUND(G98*(N98),2)</f>
        <v>0</v>
      </c>
      <c r="K98" s="196">
        <f>ROUND(G98*(O98),2)</f>
        <v>0</v>
      </c>
      <c r="L98" s="195">
        <f>ROUND(G98*(H98),2)</f>
        <v>0</v>
      </c>
      <c r="M98" s="195"/>
      <c r="N98" s="195">
        <v>0</v>
      </c>
      <c r="O98" s="195"/>
      <c r="P98" s="195">
        <v>2.0699999999999998</v>
      </c>
      <c r="Q98" s="195"/>
      <c r="R98" s="195">
        <v>2.0699999999999998</v>
      </c>
      <c r="S98" s="195">
        <f>ROUND(G98*(P98),3)</f>
        <v>2.5880000000000001</v>
      </c>
      <c r="T98" s="195"/>
      <c r="U98" s="195"/>
      <c r="V98" s="197">
        <f>ROUND(G98*(X98),3)</f>
        <v>0</v>
      </c>
      <c r="W98" s="198"/>
      <c r="X98" s="191">
        <v>0</v>
      </c>
      <c r="Y98" s="191"/>
      <c r="Z98" s="191">
        <v>0</v>
      </c>
    </row>
    <row r="99" spans="1:26" ht="12" customHeight="1">
      <c r="A99" s="191"/>
      <c r="B99" s="192"/>
      <c r="C99" s="193"/>
      <c r="D99" s="521" t="s">
        <v>313</v>
      </c>
      <c r="E99" s="521"/>
      <c r="F99" s="194"/>
      <c r="G99" s="195"/>
      <c r="H99" s="194"/>
      <c r="I99" s="194"/>
      <c r="J99" s="196"/>
      <c r="K99" s="196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7"/>
      <c r="W99" s="198"/>
      <c r="X99" s="191"/>
      <c r="Y99" s="191"/>
      <c r="Z99" s="191"/>
    </row>
    <row r="100" spans="1:26">
      <c r="A100" s="191"/>
      <c r="B100" s="192"/>
      <c r="C100" s="193"/>
      <c r="D100" s="522" t="s">
        <v>317</v>
      </c>
      <c r="E100" s="522"/>
      <c r="F100" s="194"/>
      <c r="G100" s="195">
        <v>1.25</v>
      </c>
      <c r="H100" s="194"/>
      <c r="I100" s="194"/>
      <c r="J100" s="196"/>
      <c r="K100" s="196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7"/>
      <c r="W100" s="198"/>
      <c r="X100" s="191"/>
      <c r="Y100" s="191"/>
      <c r="Z100" s="191"/>
    </row>
    <row r="101" spans="1:26" ht="24.95" customHeight="1">
      <c r="A101" s="204"/>
      <c r="B101" s="205">
        <v>3</v>
      </c>
      <c r="C101" s="206" t="s">
        <v>318</v>
      </c>
      <c r="D101" s="532" t="s">
        <v>319</v>
      </c>
      <c r="E101" s="532"/>
      <c r="F101" s="208" t="s">
        <v>236</v>
      </c>
      <c r="G101" s="209">
        <v>2.9390399999999999</v>
      </c>
      <c r="H101" s="210"/>
      <c r="I101" s="208">
        <f>ROUND(G101*(H101),2)</f>
        <v>0</v>
      </c>
      <c r="J101" s="211">
        <f>ROUND(G101*(N101),2)</f>
        <v>0</v>
      </c>
      <c r="K101" s="196">
        <f>ROUND(G101*(O101),2)</f>
        <v>0</v>
      </c>
      <c r="L101" s="195">
        <f>ROUND(G101*(H101),2)</f>
        <v>0</v>
      </c>
      <c r="M101" s="195"/>
      <c r="N101" s="195">
        <v>0</v>
      </c>
      <c r="O101" s="195"/>
      <c r="P101" s="195">
        <v>2.2119</v>
      </c>
      <c r="Q101" s="195"/>
      <c r="R101" s="195">
        <v>2.2119</v>
      </c>
      <c r="S101" s="195">
        <f>ROUND(G101*(P101),3)</f>
        <v>6.5010000000000003</v>
      </c>
      <c r="T101" s="195"/>
      <c r="U101" s="195"/>
      <c r="V101" s="197">
        <f>ROUND(G101*(X101),3)</f>
        <v>0</v>
      </c>
      <c r="W101" s="198"/>
      <c r="X101" s="191">
        <v>0</v>
      </c>
      <c r="Y101" s="191"/>
      <c r="Z101" s="191">
        <v>0</v>
      </c>
    </row>
    <row r="102" spans="1:26" ht="12" customHeight="1">
      <c r="A102" s="191"/>
      <c r="B102" s="192"/>
      <c r="C102" s="193"/>
      <c r="D102" s="521" t="s">
        <v>90</v>
      </c>
      <c r="E102" s="521"/>
      <c r="F102" s="194"/>
      <c r="G102" s="195"/>
      <c r="H102" s="194"/>
      <c r="I102" s="194"/>
      <c r="J102" s="196"/>
      <c r="K102" s="196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7"/>
      <c r="W102" s="198"/>
      <c r="X102" s="191"/>
      <c r="Y102" s="191"/>
      <c r="Z102" s="191"/>
    </row>
    <row r="103" spans="1:26">
      <c r="A103" s="191"/>
      <c r="B103" s="192"/>
      <c r="C103" s="193"/>
      <c r="D103" s="522" t="s">
        <v>320</v>
      </c>
      <c r="E103" s="522"/>
      <c r="F103" s="194"/>
      <c r="G103" s="195">
        <v>2.9390399999999999</v>
      </c>
      <c r="H103" s="194"/>
      <c r="I103" s="194"/>
      <c r="J103" s="196"/>
      <c r="K103" s="196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7"/>
      <c r="W103" s="198"/>
      <c r="X103" s="191"/>
      <c r="Y103" s="191"/>
      <c r="Z103" s="191"/>
    </row>
    <row r="104" spans="1:26">
      <c r="A104" s="191"/>
      <c r="B104" s="192"/>
      <c r="C104" s="199" t="s">
        <v>73</v>
      </c>
      <c r="D104" s="528" t="s">
        <v>74</v>
      </c>
      <c r="E104" s="528"/>
      <c r="F104" s="194"/>
      <c r="G104" s="195"/>
      <c r="H104" s="194"/>
      <c r="I104" s="200">
        <f>ROUND((SUM(I94:I103))/1,2)</f>
        <v>0</v>
      </c>
      <c r="J104" s="201"/>
      <c r="K104" s="201"/>
      <c r="L104" s="202">
        <f>ROUND((SUM(L94:L103))/1,2)</f>
        <v>0</v>
      </c>
      <c r="M104" s="202">
        <f>ROUND((SUM(M94:M103))/1,2)</f>
        <v>0</v>
      </c>
      <c r="N104" s="202"/>
      <c r="O104" s="202"/>
      <c r="P104" s="202"/>
      <c r="Q104" s="202"/>
      <c r="R104" s="202"/>
      <c r="S104" s="202">
        <f>ROUND((SUM(S94:S103))/1,2)</f>
        <v>9.14</v>
      </c>
      <c r="T104" s="202"/>
      <c r="U104" s="202"/>
      <c r="V104" s="203">
        <f>ROUND((SUM(V94:V103))/1,2)</f>
        <v>0</v>
      </c>
      <c r="W104" s="198"/>
      <c r="X104" s="191"/>
      <c r="Y104" s="191"/>
      <c r="Z104" s="191"/>
    </row>
    <row r="105" spans="1:26">
      <c r="A105" s="191"/>
      <c r="B105" s="192"/>
      <c r="C105" s="193"/>
      <c r="D105" s="522"/>
      <c r="E105" s="522"/>
      <c r="F105" s="194"/>
      <c r="G105" s="195"/>
      <c r="H105" s="194"/>
      <c r="I105" s="194"/>
      <c r="J105" s="196"/>
      <c r="K105" s="196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7"/>
      <c r="W105" s="198"/>
      <c r="X105" s="191"/>
      <c r="Y105" s="191"/>
      <c r="Z105" s="191"/>
    </row>
    <row r="106" spans="1:26">
      <c r="A106" s="191"/>
      <c r="B106" s="192"/>
      <c r="C106" s="199" t="s">
        <v>321</v>
      </c>
      <c r="D106" s="528" t="s">
        <v>322</v>
      </c>
      <c r="E106" s="528"/>
      <c r="F106" s="194"/>
      <c r="G106" s="195"/>
      <c r="H106" s="194"/>
      <c r="I106" s="194"/>
      <c r="J106" s="196"/>
      <c r="K106" s="196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7"/>
      <c r="W106" s="198"/>
      <c r="X106" s="191"/>
      <c r="Y106" s="191"/>
      <c r="Z106" s="191"/>
    </row>
    <row r="107" spans="1:26" ht="50.1" customHeight="1">
      <c r="A107" s="204"/>
      <c r="B107" s="205">
        <v>4</v>
      </c>
      <c r="C107" s="206" t="s">
        <v>323</v>
      </c>
      <c r="D107" s="532" t="s">
        <v>324</v>
      </c>
      <c r="E107" s="532"/>
      <c r="F107" s="208" t="s">
        <v>236</v>
      </c>
      <c r="G107" s="209">
        <v>5</v>
      </c>
      <c r="H107" s="210"/>
      <c r="I107" s="208">
        <f>ROUND(G107*(H107),2)</f>
        <v>0</v>
      </c>
      <c r="J107" s="211">
        <f>ROUND(G107*(N107),2)</f>
        <v>0</v>
      </c>
      <c r="K107" s="196">
        <f>ROUND(G107*(O107),2)</f>
        <v>0</v>
      </c>
      <c r="L107" s="195">
        <f>ROUND(G107*(H107),2)</f>
        <v>0</v>
      </c>
      <c r="M107" s="195"/>
      <c r="N107" s="195">
        <v>0</v>
      </c>
      <c r="O107" s="195"/>
      <c r="P107" s="195">
        <v>2</v>
      </c>
      <c r="Q107" s="195"/>
      <c r="R107" s="195">
        <v>2</v>
      </c>
      <c r="S107" s="195">
        <f>ROUND(G107*(P107),3)</f>
        <v>10</v>
      </c>
      <c r="T107" s="195"/>
      <c r="U107" s="195"/>
      <c r="V107" s="197">
        <f>ROUND(G107*(X107),3)</f>
        <v>0</v>
      </c>
      <c r="W107" s="198"/>
      <c r="X107" s="191">
        <v>0</v>
      </c>
      <c r="Y107" s="191"/>
      <c r="Z107" s="191">
        <v>0</v>
      </c>
    </row>
    <row r="108" spans="1:26" ht="12" customHeight="1">
      <c r="A108" s="191"/>
      <c r="B108" s="192"/>
      <c r="C108" s="193"/>
      <c r="D108" s="521" t="s">
        <v>325</v>
      </c>
      <c r="E108" s="521"/>
      <c r="F108" s="194"/>
      <c r="G108" s="195"/>
      <c r="H108" s="194"/>
      <c r="I108" s="194"/>
      <c r="J108" s="196"/>
      <c r="K108" s="196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7"/>
      <c r="W108" s="198"/>
      <c r="X108" s="191"/>
      <c r="Y108" s="191"/>
      <c r="Z108" s="191"/>
    </row>
    <row r="109" spans="1:26">
      <c r="A109" s="191"/>
      <c r="B109" s="192"/>
      <c r="C109" s="193"/>
      <c r="D109" s="522" t="s">
        <v>326</v>
      </c>
      <c r="E109" s="522"/>
      <c r="F109" s="194"/>
      <c r="G109" s="195">
        <v>5</v>
      </c>
      <c r="H109" s="194"/>
      <c r="I109" s="194"/>
      <c r="J109" s="196"/>
      <c r="K109" s="196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7"/>
      <c r="W109" s="198"/>
      <c r="X109" s="191"/>
      <c r="Y109" s="191"/>
      <c r="Z109" s="191"/>
    </row>
    <row r="110" spans="1:26">
      <c r="A110" s="191"/>
      <c r="B110" s="192"/>
      <c r="C110" s="199" t="s">
        <v>321</v>
      </c>
      <c r="D110" s="528" t="s">
        <v>322</v>
      </c>
      <c r="E110" s="528"/>
      <c r="F110" s="194"/>
      <c r="G110" s="195"/>
      <c r="H110" s="194"/>
      <c r="I110" s="200">
        <f>ROUND((SUM(I106:I109))/1,2)</f>
        <v>0</v>
      </c>
      <c r="J110" s="201"/>
      <c r="K110" s="201"/>
      <c r="L110" s="202">
        <f>ROUND((SUM(L106:L109))/1,2)</f>
        <v>0</v>
      </c>
      <c r="M110" s="202">
        <f>ROUND((SUM(M106:M109))/1,2)</f>
        <v>0</v>
      </c>
      <c r="N110" s="202"/>
      <c r="O110" s="202"/>
      <c r="P110" s="202"/>
      <c r="Q110" s="202"/>
      <c r="R110" s="202"/>
      <c r="S110" s="202">
        <f>ROUND((SUM(S106:S109))/1,2)</f>
        <v>10</v>
      </c>
      <c r="T110" s="202"/>
      <c r="U110" s="202"/>
      <c r="V110" s="203">
        <f>ROUND((SUM(V106:V109))/1,2)</f>
        <v>0</v>
      </c>
      <c r="W110" s="198"/>
      <c r="X110" s="191"/>
      <c r="Y110" s="191"/>
      <c r="Z110" s="191"/>
    </row>
    <row r="111" spans="1:26">
      <c r="A111" s="191"/>
      <c r="B111" s="192"/>
      <c r="C111" s="193"/>
      <c r="D111" s="522"/>
      <c r="E111" s="522"/>
      <c r="F111" s="194"/>
      <c r="G111" s="195"/>
      <c r="H111" s="194"/>
      <c r="I111" s="194"/>
      <c r="J111" s="196"/>
      <c r="K111" s="196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7"/>
      <c r="W111" s="198"/>
      <c r="X111" s="191"/>
      <c r="Y111" s="191"/>
      <c r="Z111" s="191"/>
    </row>
    <row r="112" spans="1:26">
      <c r="A112" s="191"/>
      <c r="B112" s="192"/>
      <c r="C112" s="199" t="s">
        <v>327</v>
      </c>
      <c r="D112" s="528" t="s">
        <v>328</v>
      </c>
      <c r="E112" s="528"/>
      <c r="F112" s="194"/>
      <c r="G112" s="195"/>
      <c r="H112" s="194"/>
      <c r="I112" s="194"/>
      <c r="J112" s="196"/>
      <c r="K112" s="196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7"/>
      <c r="W112" s="198"/>
      <c r="X112" s="191"/>
      <c r="Y112" s="191"/>
      <c r="Z112" s="191"/>
    </row>
    <row r="113" spans="1:26" ht="24.95" customHeight="1">
      <c r="A113" s="204"/>
      <c r="B113" s="205">
        <v>5</v>
      </c>
      <c r="C113" s="206" t="s">
        <v>329</v>
      </c>
      <c r="D113" s="532" t="s">
        <v>330</v>
      </c>
      <c r="E113" s="532"/>
      <c r="F113" s="208" t="s">
        <v>77</v>
      </c>
      <c r="G113" s="209">
        <v>27.66</v>
      </c>
      <c r="H113" s="210"/>
      <c r="I113" s="208">
        <f>ROUND(G113*(H113),2)</f>
        <v>0</v>
      </c>
      <c r="J113" s="211">
        <f>ROUND(G113*(N113),2)</f>
        <v>0</v>
      </c>
      <c r="K113" s="196">
        <f>ROUND(G113*(O113),2)</f>
        <v>0</v>
      </c>
      <c r="L113" s="195">
        <f>ROUND(G113*(H113),2)</f>
        <v>0</v>
      </c>
      <c r="M113" s="195"/>
      <c r="N113" s="195">
        <v>0</v>
      </c>
      <c r="O113" s="195"/>
      <c r="P113" s="195">
        <v>4.4000000000000002E-4</v>
      </c>
      <c r="Q113" s="195"/>
      <c r="R113" s="195">
        <v>4.4000000000000002E-4</v>
      </c>
      <c r="S113" s="195">
        <f>ROUND(G113*(P113),3)</f>
        <v>1.2E-2</v>
      </c>
      <c r="T113" s="195"/>
      <c r="U113" s="195"/>
      <c r="V113" s="197">
        <f>ROUND(G113*(X113),3)</f>
        <v>0</v>
      </c>
      <c r="W113" s="198"/>
      <c r="X113" s="191">
        <v>0</v>
      </c>
      <c r="Y113" s="191"/>
      <c r="Z113" s="191">
        <v>0</v>
      </c>
    </row>
    <row r="114" spans="1:26" ht="12" customHeight="1">
      <c r="A114" s="191"/>
      <c r="B114" s="192"/>
      <c r="C114" s="193"/>
      <c r="D114" s="521" t="s">
        <v>331</v>
      </c>
      <c r="E114" s="521"/>
      <c r="F114" s="194"/>
      <c r="G114" s="195"/>
      <c r="H114" s="194"/>
      <c r="I114" s="194"/>
      <c r="J114" s="196"/>
      <c r="K114" s="196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7"/>
      <c r="W114" s="198"/>
      <c r="X114" s="191"/>
      <c r="Y114" s="191"/>
      <c r="Z114" s="191"/>
    </row>
    <row r="115" spans="1:26">
      <c r="A115" s="191"/>
      <c r="B115" s="192"/>
      <c r="C115" s="193"/>
      <c r="D115" s="522">
        <v>27.66</v>
      </c>
      <c r="E115" s="522"/>
      <c r="F115" s="194"/>
      <c r="G115" s="195">
        <v>27.66</v>
      </c>
      <c r="H115" s="194"/>
      <c r="I115" s="194"/>
      <c r="J115" s="196"/>
      <c r="K115" s="196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7"/>
      <c r="W115" s="198"/>
      <c r="X115" s="191"/>
      <c r="Y115" s="191"/>
      <c r="Z115" s="191"/>
    </row>
    <row r="116" spans="1:26" ht="35.1" customHeight="1">
      <c r="A116" s="204"/>
      <c r="B116" s="205">
        <v>6</v>
      </c>
      <c r="C116" s="206" t="s">
        <v>332</v>
      </c>
      <c r="D116" s="532" t="s">
        <v>333</v>
      </c>
      <c r="E116" s="532"/>
      <c r="F116" s="208" t="s">
        <v>77</v>
      </c>
      <c r="G116" s="209">
        <v>27.66</v>
      </c>
      <c r="H116" s="210"/>
      <c r="I116" s="208">
        <f>ROUND(G116*(H116),2)</f>
        <v>0</v>
      </c>
      <c r="J116" s="211">
        <f>ROUND(G116*(N116),2)</f>
        <v>0</v>
      </c>
      <c r="K116" s="196">
        <f>ROUND(G116*(O116),2)</f>
        <v>0</v>
      </c>
      <c r="L116" s="195">
        <f>ROUND(G116*(H116),2)</f>
        <v>0</v>
      </c>
      <c r="M116" s="195"/>
      <c r="N116" s="195">
        <v>0</v>
      </c>
      <c r="O116" s="195"/>
      <c r="P116" s="195">
        <v>4.4000000000000003E-3</v>
      </c>
      <c r="Q116" s="195"/>
      <c r="R116" s="195">
        <v>4.4000000000000003E-3</v>
      </c>
      <c r="S116" s="195">
        <f>ROUND(G116*(P116),3)</f>
        <v>0.122</v>
      </c>
      <c r="T116" s="195"/>
      <c r="U116" s="195"/>
      <c r="V116" s="197">
        <f>ROUND(G116*(X116),3)</f>
        <v>0</v>
      </c>
      <c r="W116" s="198"/>
      <c r="X116" s="191">
        <v>0</v>
      </c>
      <c r="Y116" s="191"/>
      <c r="Z116" s="191">
        <v>0</v>
      </c>
    </row>
    <row r="117" spans="1:26" ht="12" customHeight="1">
      <c r="A117" s="191"/>
      <c r="B117" s="192"/>
      <c r="C117" s="193"/>
      <c r="D117" s="521" t="s">
        <v>331</v>
      </c>
      <c r="E117" s="521"/>
      <c r="F117" s="194"/>
      <c r="G117" s="195"/>
      <c r="H117" s="194"/>
      <c r="I117" s="194"/>
      <c r="J117" s="196"/>
      <c r="K117" s="196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7"/>
      <c r="W117" s="198"/>
      <c r="X117" s="191"/>
      <c r="Y117" s="191"/>
      <c r="Z117" s="191"/>
    </row>
    <row r="118" spans="1:26">
      <c r="A118" s="191"/>
      <c r="B118" s="192"/>
      <c r="C118" s="193"/>
      <c r="D118" s="522">
        <v>27.66</v>
      </c>
      <c r="E118" s="522"/>
      <c r="F118" s="194"/>
      <c r="G118" s="195">
        <v>27.66</v>
      </c>
      <c r="H118" s="194"/>
      <c r="I118" s="194"/>
      <c r="J118" s="196"/>
      <c r="K118" s="196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7"/>
      <c r="W118" s="198"/>
      <c r="X118" s="191"/>
      <c r="Y118" s="191"/>
      <c r="Z118" s="191"/>
    </row>
    <row r="119" spans="1:26" ht="35.1" customHeight="1">
      <c r="A119" s="204"/>
      <c r="B119" s="205">
        <v>7</v>
      </c>
      <c r="C119" s="206" t="s">
        <v>334</v>
      </c>
      <c r="D119" s="532" t="s">
        <v>335</v>
      </c>
      <c r="E119" s="532"/>
      <c r="F119" s="208" t="s">
        <v>77</v>
      </c>
      <c r="G119" s="209">
        <v>718.80342499999995</v>
      </c>
      <c r="H119" s="210"/>
      <c r="I119" s="208">
        <f>ROUND(G119*(H119),2)</f>
        <v>0</v>
      </c>
      <c r="J119" s="211">
        <f>ROUND(G119*(N119),2)</f>
        <v>0</v>
      </c>
      <c r="K119" s="196">
        <f>ROUND(G119*(O119),2)</f>
        <v>0</v>
      </c>
      <c r="L119" s="195">
        <f>ROUND(G119*(H119),2)</f>
        <v>0</v>
      </c>
      <c r="M119" s="195"/>
      <c r="N119" s="195">
        <v>0</v>
      </c>
      <c r="O119" s="195"/>
      <c r="P119" s="195">
        <v>2.9999999999999997E-4</v>
      </c>
      <c r="Q119" s="195"/>
      <c r="R119" s="195">
        <v>2.9999999999999997E-4</v>
      </c>
      <c r="S119" s="195">
        <f>ROUND(G119*(P119),3)</f>
        <v>0.216</v>
      </c>
      <c r="T119" s="195"/>
      <c r="U119" s="195"/>
      <c r="V119" s="197">
        <f>ROUND(G119*(X119),3)</f>
        <v>0</v>
      </c>
      <c r="W119" s="198"/>
      <c r="X119" s="191">
        <v>0</v>
      </c>
      <c r="Y119" s="191"/>
      <c r="Z119" s="191">
        <v>0</v>
      </c>
    </row>
    <row r="120" spans="1:26" ht="24" customHeight="1">
      <c r="A120" s="191"/>
      <c r="B120" s="192"/>
      <c r="C120" s="193"/>
      <c r="D120" s="521" t="s">
        <v>336</v>
      </c>
      <c r="E120" s="521"/>
      <c r="F120" s="191"/>
      <c r="G120" s="195"/>
      <c r="H120" s="194"/>
      <c r="I120" s="194"/>
      <c r="J120" s="191"/>
      <c r="K120" s="191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7"/>
      <c r="W120" s="198"/>
      <c r="X120" s="191"/>
      <c r="Y120" s="191"/>
      <c r="Z120" s="191"/>
    </row>
    <row r="121" spans="1:26" ht="45.75" customHeight="1">
      <c r="A121" s="191"/>
      <c r="B121" s="192"/>
      <c r="C121" s="193"/>
      <c r="D121" s="522" t="s">
        <v>337</v>
      </c>
      <c r="E121" s="522"/>
      <c r="F121" s="191"/>
      <c r="G121" s="195">
        <v>133.53059999999999</v>
      </c>
      <c r="H121" s="194"/>
      <c r="I121" s="194"/>
      <c r="J121" s="191"/>
      <c r="K121" s="191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7"/>
      <c r="W121" s="198"/>
      <c r="X121" s="191"/>
      <c r="Y121" s="191"/>
      <c r="Z121" s="191"/>
    </row>
    <row r="122" spans="1:26" ht="24" customHeight="1">
      <c r="A122" s="191"/>
      <c r="B122" s="192"/>
      <c r="C122" s="193"/>
      <c r="D122" s="521" t="s">
        <v>338</v>
      </c>
      <c r="E122" s="521"/>
      <c r="F122" s="191"/>
      <c r="G122" s="195"/>
      <c r="H122" s="194"/>
      <c r="I122" s="194"/>
      <c r="J122" s="191"/>
      <c r="K122" s="191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7"/>
      <c r="W122" s="198"/>
      <c r="X122" s="191"/>
      <c r="Y122" s="191"/>
      <c r="Z122" s="191"/>
    </row>
    <row r="123" spans="1:26" ht="68.25" customHeight="1">
      <c r="A123" s="191"/>
      <c r="B123" s="192"/>
      <c r="C123" s="193"/>
      <c r="D123" s="522" t="s">
        <v>339</v>
      </c>
      <c r="E123" s="522"/>
      <c r="F123" s="191"/>
      <c r="G123" s="195">
        <v>232.404875</v>
      </c>
      <c r="H123" s="194"/>
      <c r="I123" s="194"/>
      <c r="J123" s="191"/>
      <c r="K123" s="191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7"/>
      <c r="W123" s="198"/>
      <c r="X123" s="191"/>
      <c r="Y123" s="191"/>
      <c r="Z123" s="191"/>
    </row>
    <row r="124" spans="1:26" ht="24" customHeight="1">
      <c r="A124" s="191"/>
      <c r="B124" s="192"/>
      <c r="C124" s="193"/>
      <c r="D124" s="521" t="s">
        <v>340</v>
      </c>
      <c r="E124" s="521"/>
      <c r="F124" s="191"/>
      <c r="G124" s="195"/>
      <c r="H124" s="194"/>
      <c r="I124" s="194"/>
      <c r="J124" s="191"/>
      <c r="K124" s="191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7"/>
      <c r="W124" s="198"/>
      <c r="X124" s="191"/>
      <c r="Y124" s="191"/>
      <c r="Z124" s="191"/>
    </row>
    <row r="125" spans="1:26" ht="57" customHeight="1">
      <c r="A125" s="191"/>
      <c r="B125" s="192"/>
      <c r="C125" s="193"/>
      <c r="D125" s="522" t="s">
        <v>341</v>
      </c>
      <c r="E125" s="522"/>
      <c r="F125" s="191"/>
      <c r="G125" s="195">
        <v>305.43045000000001</v>
      </c>
      <c r="H125" s="194"/>
      <c r="I125" s="194"/>
      <c r="J125" s="191"/>
      <c r="K125" s="191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7"/>
      <c r="W125" s="198"/>
      <c r="X125" s="191"/>
      <c r="Y125" s="191"/>
      <c r="Z125" s="191"/>
    </row>
    <row r="126" spans="1:26" ht="12" customHeight="1">
      <c r="A126" s="191"/>
      <c r="B126" s="192"/>
      <c r="C126" s="193"/>
      <c r="D126" s="521" t="s">
        <v>342</v>
      </c>
      <c r="E126" s="521"/>
      <c r="F126" s="191"/>
      <c r="G126" s="195"/>
      <c r="H126" s="194"/>
      <c r="I126" s="194"/>
      <c r="J126" s="191"/>
      <c r="K126" s="191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7"/>
      <c r="W126" s="198"/>
      <c r="X126" s="191"/>
      <c r="Y126" s="191"/>
      <c r="Z126" s="191"/>
    </row>
    <row r="127" spans="1:26">
      <c r="A127" s="191"/>
      <c r="B127" s="192"/>
      <c r="C127" s="193"/>
      <c r="D127" s="522" t="s">
        <v>343</v>
      </c>
      <c r="E127" s="522"/>
      <c r="F127" s="191"/>
      <c r="G127" s="195">
        <v>47.4375</v>
      </c>
      <c r="H127" s="194"/>
      <c r="I127" s="194"/>
      <c r="J127" s="191"/>
      <c r="K127" s="191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7"/>
      <c r="W127" s="198"/>
      <c r="X127" s="191"/>
      <c r="Y127" s="191"/>
      <c r="Z127" s="191"/>
    </row>
    <row r="128" spans="1:26" ht="24.95" customHeight="1">
      <c r="A128" s="204"/>
      <c r="B128" s="205">
        <v>8</v>
      </c>
      <c r="C128" s="206" t="s">
        <v>344</v>
      </c>
      <c r="D128" s="532" t="s">
        <v>345</v>
      </c>
      <c r="E128" s="532"/>
      <c r="F128" s="207" t="s">
        <v>77</v>
      </c>
      <c r="G128" s="209">
        <v>818.80342499999995</v>
      </c>
      <c r="H128" s="210"/>
      <c r="I128" s="208">
        <f>ROUND(G128*(H128),2)</f>
        <v>0</v>
      </c>
      <c r="J128" s="207">
        <f>ROUND(G128*(N128),2)</f>
        <v>0</v>
      </c>
      <c r="K128" s="191">
        <f>ROUND(G128*(O128),2)</f>
        <v>0</v>
      </c>
      <c r="L128" s="195">
        <f>ROUND(G128*(H128),2)</f>
        <v>0</v>
      </c>
      <c r="M128" s="195"/>
      <c r="N128" s="195">
        <v>0</v>
      </c>
      <c r="O128" s="195"/>
      <c r="P128" s="195">
        <v>4.4999999999999997E-3</v>
      </c>
      <c r="Q128" s="195"/>
      <c r="R128" s="195">
        <v>4.4999999999999997E-3</v>
      </c>
      <c r="S128" s="195">
        <f>ROUND(G128*(P128),3)</f>
        <v>3.6850000000000001</v>
      </c>
      <c r="T128" s="195"/>
      <c r="U128" s="195"/>
      <c r="V128" s="197">
        <f>ROUND(G128*(X128),3)</f>
        <v>0</v>
      </c>
      <c r="W128" s="198"/>
      <c r="X128" s="191">
        <v>0</v>
      </c>
      <c r="Y128" s="191"/>
      <c r="Z128" s="191">
        <v>0</v>
      </c>
    </row>
    <row r="129" spans="1:26" ht="24" customHeight="1">
      <c r="A129" s="191"/>
      <c r="B129" s="192"/>
      <c r="C129" s="193"/>
      <c r="D129" s="521" t="s">
        <v>336</v>
      </c>
      <c r="E129" s="521"/>
      <c r="F129" s="191"/>
      <c r="G129" s="195"/>
      <c r="H129" s="194"/>
      <c r="I129" s="194"/>
      <c r="J129" s="191"/>
      <c r="K129" s="191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7"/>
      <c r="W129" s="198"/>
      <c r="X129" s="191"/>
      <c r="Y129" s="191"/>
      <c r="Z129" s="191"/>
    </row>
    <row r="130" spans="1:26" ht="45.75" customHeight="1">
      <c r="A130" s="191"/>
      <c r="B130" s="192"/>
      <c r="C130" s="193"/>
      <c r="D130" s="522" t="s">
        <v>337</v>
      </c>
      <c r="E130" s="522"/>
      <c r="F130" s="191"/>
      <c r="G130" s="195">
        <v>133.53059999999999</v>
      </c>
      <c r="H130" s="194"/>
      <c r="I130" s="194"/>
      <c r="J130" s="191"/>
      <c r="K130" s="191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7"/>
      <c r="W130" s="198"/>
      <c r="X130" s="191"/>
      <c r="Y130" s="191"/>
      <c r="Z130" s="191"/>
    </row>
    <row r="131" spans="1:26" ht="24" customHeight="1">
      <c r="A131" s="191"/>
      <c r="B131" s="192"/>
      <c r="C131" s="193"/>
      <c r="D131" s="521" t="s">
        <v>338</v>
      </c>
      <c r="E131" s="521"/>
      <c r="F131" s="191"/>
      <c r="G131" s="195"/>
      <c r="H131" s="194"/>
      <c r="I131" s="194"/>
      <c r="J131" s="191"/>
      <c r="K131" s="191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7"/>
      <c r="W131" s="198"/>
      <c r="X131" s="191"/>
      <c r="Y131" s="191"/>
      <c r="Z131" s="191"/>
    </row>
    <row r="132" spans="1:26" ht="68.25" customHeight="1">
      <c r="A132" s="191"/>
      <c r="B132" s="192"/>
      <c r="C132" s="193"/>
      <c r="D132" s="522" t="s">
        <v>339</v>
      </c>
      <c r="E132" s="522"/>
      <c r="F132" s="191"/>
      <c r="G132" s="195">
        <v>232.404875</v>
      </c>
      <c r="H132" s="194"/>
      <c r="I132" s="194"/>
      <c r="J132" s="191"/>
      <c r="K132" s="191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7"/>
      <c r="W132" s="198"/>
      <c r="X132" s="191"/>
      <c r="Y132" s="191"/>
      <c r="Z132" s="191"/>
    </row>
    <row r="133" spans="1:26" ht="24" customHeight="1">
      <c r="A133" s="191"/>
      <c r="B133" s="192"/>
      <c r="C133" s="193"/>
      <c r="D133" s="521" t="s">
        <v>340</v>
      </c>
      <c r="E133" s="521"/>
      <c r="F133" s="191"/>
      <c r="G133" s="195"/>
      <c r="H133" s="194"/>
      <c r="I133" s="194"/>
      <c r="J133" s="191"/>
      <c r="K133" s="191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7"/>
      <c r="W133" s="198"/>
      <c r="X133" s="191"/>
      <c r="Y133" s="191"/>
      <c r="Z133" s="191"/>
    </row>
    <row r="134" spans="1:26" ht="57" customHeight="1">
      <c r="A134" s="191"/>
      <c r="B134" s="192"/>
      <c r="C134" s="193"/>
      <c r="D134" s="522" t="s">
        <v>341</v>
      </c>
      <c r="E134" s="522"/>
      <c r="F134" s="191"/>
      <c r="G134" s="195">
        <v>305.43045000000001</v>
      </c>
      <c r="H134" s="194"/>
      <c r="I134" s="194"/>
      <c r="J134" s="191"/>
      <c r="K134" s="191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7"/>
      <c r="W134" s="198"/>
      <c r="X134" s="191"/>
      <c r="Y134" s="191"/>
      <c r="Z134" s="191"/>
    </row>
    <row r="135" spans="1:26" ht="12" customHeight="1">
      <c r="A135" s="191"/>
      <c r="B135" s="192"/>
      <c r="C135" s="193"/>
      <c r="D135" s="521" t="s">
        <v>342</v>
      </c>
      <c r="E135" s="521"/>
      <c r="F135" s="191"/>
      <c r="G135" s="195"/>
      <c r="H135" s="194"/>
      <c r="I135" s="194"/>
      <c r="J135" s="191"/>
      <c r="K135" s="191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7"/>
      <c r="W135" s="198"/>
      <c r="X135" s="191"/>
      <c r="Y135" s="191"/>
      <c r="Z135" s="191"/>
    </row>
    <row r="136" spans="1:26">
      <c r="A136" s="191"/>
      <c r="B136" s="192"/>
      <c r="C136" s="193"/>
      <c r="D136" s="522" t="s">
        <v>343</v>
      </c>
      <c r="E136" s="522"/>
      <c r="F136" s="191"/>
      <c r="G136" s="195">
        <v>47.4375</v>
      </c>
      <c r="H136" s="194"/>
      <c r="I136" s="194"/>
      <c r="J136" s="191"/>
      <c r="K136" s="191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7"/>
      <c r="W136" s="198"/>
      <c r="X136" s="191"/>
      <c r="Y136" s="191"/>
      <c r="Z136" s="191"/>
    </row>
    <row r="137" spans="1:26" ht="12" customHeight="1">
      <c r="A137" s="191"/>
      <c r="B137" s="192"/>
      <c r="C137" s="193"/>
      <c r="D137" s="521" t="s">
        <v>346</v>
      </c>
      <c r="E137" s="521"/>
      <c r="F137" s="191"/>
      <c r="G137" s="195"/>
      <c r="H137" s="194"/>
      <c r="I137" s="194"/>
      <c r="J137" s="191"/>
      <c r="K137" s="191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7"/>
      <c r="W137" s="198"/>
      <c r="X137" s="191"/>
      <c r="Y137" s="191"/>
      <c r="Z137" s="191"/>
    </row>
    <row r="138" spans="1:26">
      <c r="A138" s="191"/>
      <c r="B138" s="192"/>
      <c r="C138" s="193"/>
      <c r="D138" s="522">
        <v>100</v>
      </c>
      <c r="E138" s="522"/>
      <c r="F138" s="191"/>
      <c r="G138" s="195">
        <v>100</v>
      </c>
      <c r="H138" s="194"/>
      <c r="I138" s="194"/>
      <c r="J138" s="191"/>
      <c r="K138" s="191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7"/>
      <c r="W138" s="198"/>
      <c r="X138" s="191"/>
      <c r="Y138" s="191"/>
      <c r="Z138" s="191"/>
    </row>
    <row r="139" spans="1:26" ht="35.1" customHeight="1">
      <c r="A139" s="204"/>
      <c r="B139" s="205">
        <v>9</v>
      </c>
      <c r="C139" s="206" t="s">
        <v>347</v>
      </c>
      <c r="D139" s="532" t="s">
        <v>348</v>
      </c>
      <c r="E139" s="532"/>
      <c r="F139" s="207" t="s">
        <v>77</v>
      </c>
      <c r="G139" s="209">
        <v>20.329999999999998</v>
      </c>
      <c r="H139" s="210"/>
      <c r="I139" s="208">
        <f>ROUND(G139*(H139),2)</f>
        <v>0</v>
      </c>
      <c r="J139" s="207">
        <f>ROUND(G139*(N139),2)</f>
        <v>0</v>
      </c>
      <c r="K139" s="191">
        <f>ROUND(G139*(O139),2)</f>
        <v>0</v>
      </c>
      <c r="L139" s="195">
        <f>ROUND(G139*(H139),2)</f>
        <v>0</v>
      </c>
      <c r="M139" s="195"/>
      <c r="N139" s="195">
        <v>0</v>
      </c>
      <c r="O139" s="195"/>
      <c r="P139" s="195">
        <v>3.0400000000000002E-3</v>
      </c>
      <c r="Q139" s="195"/>
      <c r="R139" s="195">
        <v>3.0400000000000002E-3</v>
      </c>
      <c r="S139" s="195">
        <f>ROUND(G139*(P139),3)</f>
        <v>6.2E-2</v>
      </c>
      <c r="T139" s="195"/>
      <c r="U139" s="195"/>
      <c r="V139" s="197">
        <f>ROUND(G139*(X139),3)</f>
        <v>0</v>
      </c>
      <c r="W139" s="198"/>
      <c r="X139" s="191">
        <v>0</v>
      </c>
      <c r="Y139" s="191"/>
      <c r="Z139" s="191">
        <v>0</v>
      </c>
    </row>
    <row r="140" spans="1:26" ht="12" customHeight="1">
      <c r="A140" s="191"/>
      <c r="B140" s="192"/>
      <c r="C140" s="193"/>
      <c r="D140" s="521" t="s">
        <v>349</v>
      </c>
      <c r="E140" s="521"/>
      <c r="F140" s="191"/>
      <c r="G140" s="195"/>
      <c r="H140" s="194"/>
      <c r="I140" s="194"/>
      <c r="J140" s="191"/>
      <c r="K140" s="191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7"/>
      <c r="W140" s="198"/>
      <c r="X140" s="191"/>
      <c r="Y140" s="191"/>
      <c r="Z140" s="191"/>
    </row>
    <row r="141" spans="1:26" ht="23.25" customHeight="1">
      <c r="A141" s="191"/>
      <c r="B141" s="192"/>
      <c r="C141" s="193"/>
      <c r="D141" s="522" t="s">
        <v>350</v>
      </c>
      <c r="E141" s="522"/>
      <c r="F141" s="191"/>
      <c r="G141" s="195">
        <v>17.86</v>
      </c>
      <c r="H141" s="194"/>
      <c r="I141" s="194"/>
      <c r="J141" s="191"/>
      <c r="K141" s="191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7"/>
      <c r="W141" s="198"/>
      <c r="X141" s="191"/>
      <c r="Y141" s="191"/>
      <c r="Z141" s="191"/>
    </row>
    <row r="142" spans="1:26" ht="12" customHeight="1">
      <c r="A142" s="191"/>
      <c r="B142" s="192"/>
      <c r="C142" s="193"/>
      <c r="D142" s="521" t="s">
        <v>351</v>
      </c>
      <c r="E142" s="521"/>
      <c r="F142" s="191"/>
      <c r="G142" s="195"/>
      <c r="H142" s="194"/>
      <c r="I142" s="194"/>
      <c r="J142" s="191"/>
      <c r="K142" s="191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7"/>
      <c r="W142" s="198"/>
      <c r="X142" s="191"/>
      <c r="Y142" s="191"/>
      <c r="Z142" s="191"/>
    </row>
    <row r="143" spans="1:26">
      <c r="A143" s="191"/>
      <c r="B143" s="192"/>
      <c r="C143" s="193"/>
      <c r="D143" s="522" t="s">
        <v>352</v>
      </c>
      <c r="E143" s="522"/>
      <c r="F143" s="191"/>
      <c r="G143" s="195">
        <v>2.4700000000000002</v>
      </c>
      <c r="H143" s="194"/>
      <c r="I143" s="194"/>
      <c r="J143" s="191"/>
      <c r="K143" s="191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7"/>
      <c r="W143" s="198"/>
      <c r="X143" s="191"/>
      <c r="Y143" s="191"/>
      <c r="Z143" s="191"/>
    </row>
    <row r="144" spans="1:26" ht="35.1" customHeight="1">
      <c r="A144" s="204"/>
      <c r="B144" s="205">
        <v>10</v>
      </c>
      <c r="C144" s="206" t="s">
        <v>353</v>
      </c>
      <c r="D144" s="532" t="s">
        <v>354</v>
      </c>
      <c r="E144" s="532"/>
      <c r="F144" s="207" t="s">
        <v>77</v>
      </c>
      <c r="G144" s="209">
        <v>1.9075</v>
      </c>
      <c r="H144" s="210"/>
      <c r="I144" s="208">
        <f>ROUND(G144*(H144),2)</f>
        <v>0</v>
      </c>
      <c r="J144" s="207">
        <f>ROUND(G144*(N144),2)</f>
        <v>0</v>
      </c>
      <c r="K144" s="191">
        <f>ROUND(G144*(O144),2)</f>
        <v>0</v>
      </c>
      <c r="L144" s="195">
        <f>ROUND(G144*(H144),2)</f>
        <v>0</v>
      </c>
      <c r="M144" s="195"/>
      <c r="N144" s="195">
        <v>0</v>
      </c>
      <c r="O144" s="195"/>
      <c r="P144" s="195">
        <v>4.8300000000000001E-3</v>
      </c>
      <c r="Q144" s="195"/>
      <c r="R144" s="195">
        <v>4.8300000000000001E-3</v>
      </c>
      <c r="S144" s="195">
        <f>ROUND(G144*(P144),3)</f>
        <v>8.9999999999999993E-3</v>
      </c>
      <c r="T144" s="195"/>
      <c r="U144" s="195"/>
      <c r="V144" s="197">
        <f>ROUND(G144*(X144),3)</f>
        <v>0</v>
      </c>
      <c r="W144" s="198"/>
      <c r="X144" s="191">
        <v>0</v>
      </c>
      <c r="Y144" s="191"/>
      <c r="Z144" s="191">
        <v>0</v>
      </c>
    </row>
    <row r="145" spans="1:26" ht="12" customHeight="1">
      <c r="A145" s="191"/>
      <c r="B145" s="192"/>
      <c r="C145" s="193"/>
      <c r="D145" s="521" t="s">
        <v>349</v>
      </c>
      <c r="E145" s="521"/>
      <c r="F145" s="191"/>
      <c r="G145" s="195"/>
      <c r="H145" s="194"/>
      <c r="I145" s="194"/>
      <c r="J145" s="191"/>
      <c r="K145" s="191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7"/>
      <c r="W145" s="198"/>
      <c r="X145" s="191"/>
      <c r="Y145" s="191"/>
      <c r="Z145" s="191"/>
    </row>
    <row r="146" spans="1:26" ht="23.25" customHeight="1">
      <c r="A146" s="191"/>
      <c r="B146" s="192"/>
      <c r="C146" s="193"/>
      <c r="D146" s="522" t="s">
        <v>355</v>
      </c>
      <c r="E146" s="522"/>
      <c r="F146" s="191"/>
      <c r="G146" s="195">
        <v>1.575</v>
      </c>
      <c r="H146" s="194"/>
      <c r="I146" s="194"/>
      <c r="J146" s="191"/>
      <c r="K146" s="191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7"/>
      <c r="W146" s="198"/>
      <c r="X146" s="191"/>
      <c r="Y146" s="191"/>
      <c r="Z146" s="191"/>
    </row>
    <row r="147" spans="1:26" ht="12" customHeight="1">
      <c r="A147" s="191"/>
      <c r="B147" s="192"/>
      <c r="C147" s="193"/>
      <c r="D147" s="521" t="s">
        <v>351</v>
      </c>
      <c r="E147" s="521"/>
      <c r="F147" s="191"/>
      <c r="G147" s="195"/>
      <c r="H147" s="194"/>
      <c r="I147" s="194"/>
      <c r="J147" s="191"/>
      <c r="K147" s="191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7"/>
      <c r="W147" s="198"/>
      <c r="X147" s="191"/>
      <c r="Y147" s="191"/>
      <c r="Z147" s="191"/>
    </row>
    <row r="148" spans="1:26">
      <c r="A148" s="191"/>
      <c r="B148" s="192"/>
      <c r="C148" s="193"/>
      <c r="D148" s="522" t="s">
        <v>356</v>
      </c>
      <c r="E148" s="522"/>
      <c r="F148" s="191"/>
      <c r="G148" s="195">
        <v>0.33250000000000002</v>
      </c>
      <c r="H148" s="194"/>
      <c r="I148" s="194"/>
      <c r="J148" s="191"/>
      <c r="K148" s="191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7"/>
      <c r="W148" s="198"/>
      <c r="X148" s="191"/>
      <c r="Y148" s="191"/>
      <c r="Z148" s="191"/>
    </row>
    <row r="149" spans="1:26" ht="24.95" customHeight="1">
      <c r="A149" s="204"/>
      <c r="B149" s="205">
        <v>11</v>
      </c>
      <c r="C149" s="206" t="s">
        <v>357</v>
      </c>
      <c r="D149" s="532" t="s">
        <v>358</v>
      </c>
      <c r="E149" s="532"/>
      <c r="F149" s="207" t="s">
        <v>77</v>
      </c>
      <c r="G149" s="209">
        <v>86.918499999999995</v>
      </c>
      <c r="H149" s="210"/>
      <c r="I149" s="208">
        <f>ROUND(G149*(H149),2)</f>
        <v>0</v>
      </c>
      <c r="J149" s="207">
        <f>ROUND(G149*(N149),2)</f>
        <v>0</v>
      </c>
      <c r="K149" s="191">
        <f>ROUND(G149*(O149),2)</f>
        <v>0</v>
      </c>
      <c r="L149" s="195">
        <f>ROUND(G149*(H149),2)</f>
        <v>0</v>
      </c>
      <c r="M149" s="195"/>
      <c r="N149" s="195">
        <v>0</v>
      </c>
      <c r="O149" s="195"/>
      <c r="P149" s="195">
        <v>1.80285E-4</v>
      </c>
      <c r="Q149" s="195"/>
      <c r="R149" s="195">
        <v>1.80285E-4</v>
      </c>
      <c r="S149" s="195">
        <f>ROUND(G149*(P149),3)</f>
        <v>1.6E-2</v>
      </c>
      <c r="T149" s="195"/>
      <c r="U149" s="195"/>
      <c r="V149" s="197">
        <f>ROUND(G149*(X149),3)</f>
        <v>0</v>
      </c>
      <c r="W149" s="198"/>
      <c r="X149" s="191">
        <v>0</v>
      </c>
      <c r="Y149" s="191"/>
      <c r="Z149" s="191">
        <v>0</v>
      </c>
    </row>
    <row r="150" spans="1:26" ht="12" customHeight="1">
      <c r="A150" s="191"/>
      <c r="B150" s="192"/>
      <c r="C150" s="193"/>
      <c r="D150" s="521" t="s">
        <v>359</v>
      </c>
      <c r="E150" s="521"/>
      <c r="F150" s="191"/>
      <c r="G150" s="195"/>
      <c r="H150" s="194"/>
      <c r="I150" s="194"/>
      <c r="J150" s="191"/>
      <c r="K150" s="191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7"/>
      <c r="W150" s="198"/>
      <c r="X150" s="191"/>
      <c r="Y150" s="191"/>
      <c r="Z150" s="191"/>
    </row>
    <row r="151" spans="1:26">
      <c r="A151" s="191"/>
      <c r="B151" s="192"/>
      <c r="C151" s="193"/>
      <c r="D151" s="522" t="s">
        <v>360</v>
      </c>
      <c r="E151" s="522"/>
      <c r="F151" s="191"/>
      <c r="G151" s="195">
        <v>60.515999999999998</v>
      </c>
      <c r="H151" s="194"/>
      <c r="I151" s="194"/>
      <c r="J151" s="191"/>
      <c r="K151" s="191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7"/>
      <c r="W151" s="198"/>
      <c r="X151" s="191"/>
      <c r="Y151" s="191"/>
      <c r="Z151" s="191"/>
    </row>
    <row r="152" spans="1:26" ht="12" customHeight="1">
      <c r="A152" s="191"/>
      <c r="B152" s="192"/>
      <c r="C152" s="193"/>
      <c r="D152" s="521" t="s">
        <v>361</v>
      </c>
      <c r="E152" s="521"/>
      <c r="F152" s="191"/>
      <c r="G152" s="195"/>
      <c r="H152" s="194"/>
      <c r="I152" s="194"/>
      <c r="J152" s="191"/>
      <c r="K152" s="191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7"/>
      <c r="W152" s="198"/>
      <c r="X152" s="191"/>
      <c r="Y152" s="191"/>
      <c r="Z152" s="191"/>
    </row>
    <row r="153" spans="1:26">
      <c r="A153" s="191"/>
      <c r="B153" s="192"/>
      <c r="C153" s="193"/>
      <c r="D153" s="522" t="s">
        <v>362</v>
      </c>
      <c r="E153" s="522"/>
      <c r="F153" s="191"/>
      <c r="G153" s="195">
        <v>26.4025</v>
      </c>
      <c r="H153" s="194"/>
      <c r="I153" s="194"/>
      <c r="J153" s="191"/>
      <c r="K153" s="191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7"/>
      <c r="W153" s="198"/>
      <c r="X153" s="191"/>
      <c r="Y153" s="191"/>
      <c r="Z153" s="191"/>
    </row>
    <row r="154" spans="1:26" ht="24.95" customHeight="1">
      <c r="A154" s="204"/>
      <c r="B154" s="205">
        <v>12</v>
      </c>
      <c r="C154" s="206" t="s">
        <v>363</v>
      </c>
      <c r="D154" s="532" t="s">
        <v>364</v>
      </c>
      <c r="E154" s="532"/>
      <c r="F154" s="207" t="s">
        <v>77</v>
      </c>
      <c r="G154" s="209">
        <v>100</v>
      </c>
      <c r="H154" s="210"/>
      <c r="I154" s="208">
        <f>ROUND(G154*(H154),2)</f>
        <v>0</v>
      </c>
      <c r="J154" s="207">
        <f>ROUND(G154*(N154),2)</f>
        <v>0</v>
      </c>
      <c r="K154" s="191">
        <f>ROUND(G154*(O154),2)</f>
        <v>0</v>
      </c>
      <c r="L154" s="195">
        <f>ROUND(G154*(H154),2)</f>
        <v>0</v>
      </c>
      <c r="M154" s="195"/>
      <c r="N154" s="195">
        <v>0</v>
      </c>
      <c r="O154" s="195"/>
      <c r="P154" s="195">
        <v>5.2599999999999999E-3</v>
      </c>
      <c r="Q154" s="195"/>
      <c r="R154" s="195">
        <v>5.2599999999999999E-3</v>
      </c>
      <c r="S154" s="195">
        <f>ROUND(G154*(P154),3)</f>
        <v>0.52600000000000002</v>
      </c>
      <c r="T154" s="195"/>
      <c r="U154" s="195"/>
      <c r="V154" s="197">
        <f>ROUND(G154*(X154),3)</f>
        <v>0</v>
      </c>
      <c r="W154" s="198"/>
      <c r="X154" s="191">
        <v>0</v>
      </c>
      <c r="Y154" s="191"/>
      <c r="Z154" s="191">
        <v>0</v>
      </c>
    </row>
    <row r="155" spans="1:26" ht="12" customHeight="1">
      <c r="A155" s="191"/>
      <c r="B155" s="192"/>
      <c r="C155" s="193"/>
      <c r="D155" s="521" t="s">
        <v>346</v>
      </c>
      <c r="E155" s="521"/>
      <c r="F155" s="191"/>
      <c r="G155" s="195"/>
      <c r="H155" s="194"/>
      <c r="I155" s="194"/>
      <c r="J155" s="191"/>
      <c r="K155" s="191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7"/>
      <c r="W155" s="198"/>
      <c r="X155" s="191"/>
      <c r="Y155" s="191"/>
      <c r="Z155" s="191"/>
    </row>
    <row r="156" spans="1:26">
      <c r="A156" s="191"/>
      <c r="B156" s="192"/>
      <c r="C156" s="193"/>
      <c r="D156" s="522">
        <v>100</v>
      </c>
      <c r="E156" s="522"/>
      <c r="F156" s="191"/>
      <c r="G156" s="195">
        <v>100</v>
      </c>
      <c r="H156" s="194"/>
      <c r="I156" s="194"/>
      <c r="J156" s="191"/>
      <c r="K156" s="191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7"/>
      <c r="W156" s="198"/>
      <c r="X156" s="191"/>
      <c r="Y156" s="191"/>
      <c r="Z156" s="191"/>
    </row>
    <row r="157" spans="1:26" ht="24.95" customHeight="1">
      <c r="A157" s="204"/>
      <c r="B157" s="205">
        <v>13</v>
      </c>
      <c r="C157" s="206" t="s">
        <v>365</v>
      </c>
      <c r="D157" s="532" t="s">
        <v>366</v>
      </c>
      <c r="E157" s="532"/>
      <c r="F157" s="207" t="s">
        <v>77</v>
      </c>
      <c r="G157" s="209">
        <v>86.918499999999995</v>
      </c>
      <c r="H157" s="210"/>
      <c r="I157" s="208">
        <f>ROUND(G157*(H157),2)</f>
        <v>0</v>
      </c>
      <c r="J157" s="207">
        <f>ROUND(G157*(N157),2)</f>
        <v>0</v>
      </c>
      <c r="K157" s="191">
        <f>ROUND(G157*(O157),2)</f>
        <v>0</v>
      </c>
      <c r="L157" s="195">
        <f>ROUND(G157*(H157),2)</f>
        <v>0</v>
      </c>
      <c r="M157" s="195"/>
      <c r="N157" s="195">
        <v>0</v>
      </c>
      <c r="O157" s="195"/>
      <c r="P157" s="195">
        <v>6.9999999999999999E-4</v>
      </c>
      <c r="Q157" s="195"/>
      <c r="R157" s="195">
        <v>6.9999999999999999E-4</v>
      </c>
      <c r="S157" s="195">
        <f>ROUND(G157*(P157),3)</f>
        <v>6.0999999999999999E-2</v>
      </c>
      <c r="T157" s="195"/>
      <c r="U157" s="195"/>
      <c r="V157" s="197">
        <f>ROUND(G157*(X157),3)</f>
        <v>0</v>
      </c>
      <c r="W157" s="198"/>
      <c r="X157" s="191">
        <v>0</v>
      </c>
      <c r="Y157" s="191"/>
      <c r="Z157" s="191">
        <v>0</v>
      </c>
    </row>
    <row r="158" spans="1:26" ht="12" customHeight="1">
      <c r="A158" s="191"/>
      <c r="B158" s="192"/>
      <c r="C158" s="193"/>
      <c r="D158" s="521" t="s">
        <v>359</v>
      </c>
      <c r="E158" s="521"/>
      <c r="F158" s="191"/>
      <c r="G158" s="195"/>
      <c r="H158" s="194"/>
      <c r="I158" s="194"/>
      <c r="J158" s="191"/>
      <c r="K158" s="191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7"/>
      <c r="W158" s="198"/>
      <c r="X158" s="191"/>
      <c r="Y158" s="191"/>
      <c r="Z158" s="191"/>
    </row>
    <row r="159" spans="1:26">
      <c r="A159" s="191"/>
      <c r="B159" s="192"/>
      <c r="C159" s="193"/>
      <c r="D159" s="522" t="s">
        <v>360</v>
      </c>
      <c r="E159" s="522"/>
      <c r="F159" s="191"/>
      <c r="G159" s="195">
        <v>60.515999999999998</v>
      </c>
      <c r="H159" s="194"/>
      <c r="I159" s="194"/>
      <c r="J159" s="191"/>
      <c r="K159" s="191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7"/>
      <c r="W159" s="198"/>
      <c r="X159" s="191"/>
      <c r="Y159" s="191"/>
      <c r="Z159" s="191"/>
    </row>
    <row r="160" spans="1:26" ht="12" customHeight="1">
      <c r="A160" s="191"/>
      <c r="B160" s="192"/>
      <c r="C160" s="193"/>
      <c r="D160" s="521" t="s">
        <v>361</v>
      </c>
      <c r="E160" s="521"/>
      <c r="F160" s="191"/>
      <c r="G160" s="195"/>
      <c r="H160" s="194"/>
      <c r="I160" s="194"/>
      <c r="J160" s="191"/>
      <c r="K160" s="191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7"/>
      <c r="W160" s="198"/>
      <c r="X160" s="191"/>
      <c r="Y160" s="191"/>
      <c r="Z160" s="191"/>
    </row>
    <row r="161" spans="1:26">
      <c r="A161" s="191"/>
      <c r="B161" s="192"/>
      <c r="C161" s="193"/>
      <c r="D161" s="522" t="s">
        <v>362</v>
      </c>
      <c r="E161" s="522"/>
      <c r="F161" s="191"/>
      <c r="G161" s="195">
        <v>26.4025</v>
      </c>
      <c r="H161" s="194"/>
      <c r="I161" s="194"/>
      <c r="J161" s="191"/>
      <c r="K161" s="191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7"/>
      <c r="W161" s="198"/>
      <c r="X161" s="191"/>
      <c r="Y161" s="191"/>
      <c r="Z161" s="191"/>
    </row>
    <row r="162" spans="1:26" ht="35.1" customHeight="1">
      <c r="A162" s="204"/>
      <c r="B162" s="205">
        <v>14</v>
      </c>
      <c r="C162" s="206" t="s">
        <v>367</v>
      </c>
      <c r="D162" s="532" t="s">
        <v>368</v>
      </c>
      <c r="E162" s="532"/>
      <c r="F162" s="207" t="s">
        <v>77</v>
      </c>
      <c r="G162" s="209">
        <v>17.86</v>
      </c>
      <c r="H162" s="210"/>
      <c r="I162" s="208">
        <f>ROUND(G162*(H162),2)</f>
        <v>0</v>
      </c>
      <c r="J162" s="207">
        <f>ROUND(G162*(N162),2)</f>
        <v>0</v>
      </c>
      <c r="K162" s="191">
        <f>ROUND(G162*(O162),2)</f>
        <v>0</v>
      </c>
      <c r="L162" s="195">
        <f>ROUND(G162*(H162),2)</f>
        <v>0</v>
      </c>
      <c r="M162" s="195"/>
      <c r="N162" s="195">
        <v>0</v>
      </c>
      <c r="O162" s="195"/>
      <c r="P162" s="195">
        <v>3.4465000000000003E-2</v>
      </c>
      <c r="Q162" s="195"/>
      <c r="R162" s="195">
        <v>3.4465000000000003E-2</v>
      </c>
      <c r="S162" s="195">
        <f>ROUND(G162*(P162),3)</f>
        <v>0.61599999999999999</v>
      </c>
      <c r="T162" s="195"/>
      <c r="U162" s="195"/>
      <c r="V162" s="197">
        <f>ROUND(G162*(X162),3)</f>
        <v>0</v>
      </c>
      <c r="W162" s="198"/>
      <c r="X162" s="191">
        <v>0</v>
      </c>
      <c r="Y162" s="191"/>
      <c r="Z162" s="191">
        <v>0</v>
      </c>
    </row>
    <row r="163" spans="1:26" ht="12" customHeight="1">
      <c r="A163" s="191"/>
      <c r="B163" s="192"/>
      <c r="C163" s="193"/>
      <c r="D163" s="521" t="s">
        <v>349</v>
      </c>
      <c r="E163" s="521"/>
      <c r="F163" s="191"/>
      <c r="G163" s="195"/>
      <c r="H163" s="194"/>
      <c r="I163" s="194"/>
      <c r="J163" s="191"/>
      <c r="K163" s="191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7"/>
      <c r="W163" s="198"/>
      <c r="X163" s="191"/>
      <c r="Y163" s="191"/>
      <c r="Z163" s="191"/>
    </row>
    <row r="164" spans="1:26" ht="23.25" customHeight="1">
      <c r="A164" s="191"/>
      <c r="B164" s="192"/>
      <c r="C164" s="193"/>
      <c r="D164" s="522" t="s">
        <v>350</v>
      </c>
      <c r="E164" s="522"/>
      <c r="F164" s="191"/>
      <c r="G164" s="195">
        <v>17.86</v>
      </c>
      <c r="H164" s="194"/>
      <c r="I164" s="194"/>
      <c r="J164" s="191"/>
      <c r="K164" s="191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7"/>
      <c r="W164" s="198"/>
      <c r="X164" s="191"/>
      <c r="Y164" s="191"/>
      <c r="Z164" s="191"/>
    </row>
    <row r="165" spans="1:26" ht="24.95" customHeight="1">
      <c r="A165" s="204"/>
      <c r="B165" s="205">
        <v>15</v>
      </c>
      <c r="C165" s="206" t="s">
        <v>369</v>
      </c>
      <c r="D165" s="532" t="s">
        <v>370</v>
      </c>
      <c r="E165" s="532"/>
      <c r="F165" s="207" t="s">
        <v>77</v>
      </c>
      <c r="G165" s="209">
        <v>35.414000000000001</v>
      </c>
      <c r="H165" s="210"/>
      <c r="I165" s="208">
        <f>ROUND(G165*(H165),2)</f>
        <v>0</v>
      </c>
      <c r="J165" s="207">
        <f>ROUND(G165*(N165),2)</f>
        <v>0</v>
      </c>
      <c r="K165" s="191">
        <f>ROUND(G165*(O165),2)</f>
        <v>0</v>
      </c>
      <c r="L165" s="195">
        <f>ROUND(G165*(H165),2)</f>
        <v>0</v>
      </c>
      <c r="M165" s="195"/>
      <c r="N165" s="195">
        <v>0</v>
      </c>
      <c r="O165" s="195"/>
      <c r="P165" s="195">
        <v>8.9250000000000006E-3</v>
      </c>
      <c r="Q165" s="195"/>
      <c r="R165" s="195">
        <v>8.9250000000000006E-3</v>
      </c>
      <c r="S165" s="195">
        <f>ROUND(G165*(P165),3)</f>
        <v>0.316</v>
      </c>
      <c r="T165" s="195"/>
      <c r="U165" s="195"/>
      <c r="V165" s="197">
        <f>ROUND(G165*(X165),3)</f>
        <v>0</v>
      </c>
      <c r="W165" s="198"/>
      <c r="X165" s="191">
        <v>0</v>
      </c>
      <c r="Y165" s="191"/>
      <c r="Z165" s="191">
        <v>0</v>
      </c>
    </row>
    <row r="166" spans="1:26" ht="12" customHeight="1">
      <c r="A166" s="191"/>
      <c r="B166" s="192"/>
      <c r="C166" s="193"/>
      <c r="D166" s="521" t="s">
        <v>371</v>
      </c>
      <c r="E166" s="521"/>
      <c r="F166" s="191"/>
      <c r="G166" s="195"/>
      <c r="H166" s="194"/>
      <c r="I166" s="194"/>
      <c r="J166" s="191"/>
      <c r="K166" s="191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7"/>
      <c r="W166" s="198"/>
      <c r="X166" s="191"/>
      <c r="Y166" s="191"/>
      <c r="Z166" s="191"/>
    </row>
    <row r="167" spans="1:26">
      <c r="A167" s="191"/>
      <c r="B167" s="192"/>
      <c r="C167" s="193"/>
      <c r="D167" s="522">
        <v>25.73</v>
      </c>
      <c r="E167" s="522"/>
      <c r="F167" s="191"/>
      <c r="G167" s="195">
        <v>25.73</v>
      </c>
      <c r="H167" s="194"/>
      <c r="I167" s="194"/>
      <c r="J167" s="191"/>
      <c r="K167" s="191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7"/>
      <c r="W167" s="198"/>
      <c r="X167" s="191"/>
      <c r="Y167" s="191"/>
      <c r="Z167" s="191"/>
    </row>
    <row r="168" spans="1:26" ht="12" customHeight="1">
      <c r="A168" s="191"/>
      <c r="B168" s="192"/>
      <c r="C168" s="193"/>
      <c r="D168" s="521" t="s">
        <v>372</v>
      </c>
      <c r="E168" s="521"/>
      <c r="F168" s="191"/>
      <c r="G168" s="195"/>
      <c r="H168" s="194"/>
      <c r="I168" s="194"/>
      <c r="J168" s="191"/>
      <c r="K168" s="191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7"/>
      <c r="W168" s="198"/>
      <c r="X168" s="191"/>
      <c r="Y168" s="191"/>
      <c r="Z168" s="191"/>
    </row>
    <row r="169" spans="1:26">
      <c r="A169" s="191"/>
      <c r="B169" s="192"/>
      <c r="C169" s="193"/>
      <c r="D169" s="522" t="s">
        <v>373</v>
      </c>
      <c r="E169" s="522"/>
      <c r="F169" s="191"/>
      <c r="G169" s="195">
        <v>9.6839999999999993</v>
      </c>
      <c r="H169" s="194"/>
      <c r="I169" s="194"/>
      <c r="J169" s="191"/>
      <c r="K169" s="191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7"/>
      <c r="W169" s="198"/>
      <c r="X169" s="191"/>
      <c r="Y169" s="191"/>
      <c r="Z169" s="191"/>
    </row>
    <row r="170" spans="1:26" ht="24.95" customHeight="1">
      <c r="A170" s="204"/>
      <c r="B170" s="205">
        <v>16</v>
      </c>
      <c r="C170" s="206" t="s">
        <v>374</v>
      </c>
      <c r="D170" s="532" t="s">
        <v>375</v>
      </c>
      <c r="E170" s="532"/>
      <c r="F170" s="207" t="s">
        <v>169</v>
      </c>
      <c r="G170" s="209">
        <v>20.995999999999999</v>
      </c>
      <c r="H170" s="210"/>
      <c r="I170" s="208">
        <f>ROUND(G170*(H170),2)</f>
        <v>0</v>
      </c>
      <c r="J170" s="207">
        <f>ROUND(G170*(N170),2)</f>
        <v>0</v>
      </c>
      <c r="K170" s="191">
        <f>ROUND(G170*(O170),2)</f>
        <v>0</v>
      </c>
      <c r="L170" s="195">
        <f>ROUND(G170*(H170),2)</f>
        <v>0</v>
      </c>
      <c r="M170" s="195"/>
      <c r="N170" s="195">
        <v>0</v>
      </c>
      <c r="O170" s="195"/>
      <c r="P170" s="195">
        <v>7.9900000000000006E-3</v>
      </c>
      <c r="Q170" s="195"/>
      <c r="R170" s="195">
        <v>7.9900000000000006E-3</v>
      </c>
      <c r="S170" s="195">
        <f>ROUND(G170*(P170),3)</f>
        <v>0.16800000000000001</v>
      </c>
      <c r="T170" s="195"/>
      <c r="U170" s="195"/>
      <c r="V170" s="197">
        <f>ROUND(G170*(X170),3)</f>
        <v>0</v>
      </c>
      <c r="W170" s="198"/>
      <c r="X170" s="191">
        <v>0</v>
      </c>
      <c r="Y170" s="191"/>
      <c r="Z170" s="191">
        <v>0</v>
      </c>
    </row>
    <row r="171" spans="1:26" ht="12" customHeight="1">
      <c r="A171" s="191"/>
      <c r="B171" s="192"/>
      <c r="C171" s="193"/>
      <c r="D171" s="521" t="s">
        <v>376</v>
      </c>
      <c r="E171" s="521"/>
      <c r="F171" s="191"/>
      <c r="G171" s="195"/>
      <c r="H171" s="194"/>
      <c r="I171" s="194"/>
      <c r="J171" s="191"/>
      <c r="K171" s="191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7"/>
      <c r="W171" s="198"/>
      <c r="X171" s="191"/>
      <c r="Y171" s="191"/>
      <c r="Z171" s="191"/>
    </row>
    <row r="172" spans="1:26">
      <c r="A172" s="191"/>
      <c r="B172" s="192"/>
      <c r="C172" s="193"/>
      <c r="D172" s="522">
        <v>2.4</v>
      </c>
      <c r="E172" s="522"/>
      <c r="F172" s="191"/>
      <c r="G172" s="195">
        <v>2.4</v>
      </c>
      <c r="H172" s="194"/>
      <c r="I172" s="194"/>
      <c r="J172" s="191"/>
      <c r="K172" s="191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7"/>
      <c r="W172" s="198"/>
      <c r="X172" s="191"/>
      <c r="Y172" s="191"/>
      <c r="Z172" s="191"/>
    </row>
    <row r="173" spans="1:26" ht="12" customHeight="1">
      <c r="A173" s="191"/>
      <c r="B173" s="192"/>
      <c r="C173" s="193"/>
      <c r="D173" s="521" t="s">
        <v>377</v>
      </c>
      <c r="E173" s="521"/>
      <c r="F173" s="191"/>
      <c r="G173" s="195"/>
      <c r="H173" s="194"/>
      <c r="I173" s="194"/>
      <c r="J173" s="191"/>
      <c r="K173" s="191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7"/>
      <c r="W173" s="198"/>
      <c r="X173" s="191"/>
      <c r="Y173" s="191"/>
      <c r="Z173" s="191"/>
    </row>
    <row r="174" spans="1:26">
      <c r="A174" s="191"/>
      <c r="B174" s="192"/>
      <c r="C174" s="193"/>
      <c r="D174" s="522" t="s">
        <v>378</v>
      </c>
      <c r="E174" s="522"/>
      <c r="F174" s="191"/>
      <c r="G174" s="195">
        <v>4.3959999999999999</v>
      </c>
      <c r="H174" s="194"/>
      <c r="I174" s="194"/>
      <c r="J174" s="191"/>
      <c r="K174" s="191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7"/>
      <c r="W174" s="198"/>
      <c r="X174" s="191"/>
      <c r="Y174" s="191"/>
      <c r="Z174" s="191"/>
    </row>
    <row r="175" spans="1:26" ht="12" customHeight="1">
      <c r="A175" s="191"/>
      <c r="B175" s="192"/>
      <c r="C175" s="193"/>
      <c r="D175" s="521" t="s">
        <v>379</v>
      </c>
      <c r="E175" s="521"/>
      <c r="F175" s="191"/>
      <c r="G175" s="195"/>
      <c r="H175" s="194"/>
      <c r="I175" s="194"/>
      <c r="J175" s="191"/>
      <c r="K175" s="191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7"/>
      <c r="W175" s="198"/>
      <c r="X175" s="191"/>
      <c r="Y175" s="191"/>
      <c r="Z175" s="191"/>
    </row>
    <row r="176" spans="1:26">
      <c r="A176" s="191"/>
      <c r="B176" s="192"/>
      <c r="C176" s="193"/>
      <c r="D176" s="522" t="s">
        <v>380</v>
      </c>
      <c r="E176" s="522"/>
      <c r="F176" s="191"/>
      <c r="G176" s="195">
        <v>4.8</v>
      </c>
      <c r="H176" s="194"/>
      <c r="I176" s="194"/>
      <c r="J176" s="191"/>
      <c r="K176" s="191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7"/>
      <c r="W176" s="198"/>
      <c r="X176" s="191"/>
      <c r="Y176" s="191"/>
      <c r="Z176" s="191"/>
    </row>
    <row r="177" spans="1:26" ht="12" customHeight="1">
      <c r="A177" s="191"/>
      <c r="B177" s="192"/>
      <c r="C177" s="193"/>
      <c r="D177" s="521" t="s">
        <v>381</v>
      </c>
      <c r="E177" s="521"/>
      <c r="F177" s="191"/>
      <c r="G177" s="195"/>
      <c r="H177" s="194"/>
      <c r="I177" s="194"/>
      <c r="J177" s="191"/>
      <c r="K177" s="191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7"/>
      <c r="W177" s="198"/>
      <c r="X177" s="191"/>
      <c r="Y177" s="191"/>
      <c r="Z177" s="191"/>
    </row>
    <row r="178" spans="1:26">
      <c r="A178" s="191"/>
      <c r="B178" s="192"/>
      <c r="C178" s="193"/>
      <c r="D178" s="522" t="s">
        <v>382</v>
      </c>
      <c r="E178" s="522"/>
      <c r="F178" s="191"/>
      <c r="G178" s="195">
        <v>1.8</v>
      </c>
      <c r="H178" s="194"/>
      <c r="I178" s="194"/>
      <c r="J178" s="191"/>
      <c r="K178" s="191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7"/>
      <c r="W178" s="198"/>
      <c r="X178" s="191"/>
      <c r="Y178" s="191"/>
      <c r="Z178" s="191"/>
    </row>
    <row r="179" spans="1:26" ht="12" customHeight="1">
      <c r="A179" s="191"/>
      <c r="B179" s="192"/>
      <c r="C179" s="193"/>
      <c r="D179" s="521" t="s">
        <v>383</v>
      </c>
      <c r="E179" s="521"/>
      <c r="F179" s="191"/>
      <c r="G179" s="195"/>
      <c r="H179" s="194"/>
      <c r="I179" s="194"/>
      <c r="J179" s="191"/>
      <c r="K179" s="191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7"/>
      <c r="W179" s="198"/>
      <c r="X179" s="191"/>
      <c r="Y179" s="191"/>
      <c r="Z179" s="191"/>
    </row>
    <row r="180" spans="1:26">
      <c r="A180" s="191"/>
      <c r="B180" s="192"/>
      <c r="C180" s="193"/>
      <c r="D180" s="522" t="s">
        <v>384</v>
      </c>
      <c r="E180" s="522"/>
      <c r="F180" s="191"/>
      <c r="G180" s="195">
        <v>7.6</v>
      </c>
      <c r="H180" s="194"/>
      <c r="I180" s="194"/>
      <c r="J180" s="191"/>
      <c r="K180" s="191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7"/>
      <c r="W180" s="198"/>
      <c r="X180" s="191"/>
      <c r="Y180" s="191"/>
      <c r="Z180" s="191"/>
    </row>
    <row r="181" spans="1:26" ht="24.95" customHeight="1">
      <c r="A181" s="213"/>
      <c r="B181" s="214">
        <v>17</v>
      </c>
      <c r="C181" s="215" t="s">
        <v>385</v>
      </c>
      <c r="D181" s="534" t="s">
        <v>386</v>
      </c>
      <c r="E181" s="534"/>
      <c r="F181" s="216" t="s">
        <v>169</v>
      </c>
      <c r="G181" s="217">
        <v>13.396000000000001</v>
      </c>
      <c r="H181" s="218"/>
      <c r="I181" s="219">
        <f>ROUND(G181*(H181),2)</f>
        <v>0</v>
      </c>
      <c r="J181" s="216">
        <f>ROUND(G181*(N181),2)</f>
        <v>0</v>
      </c>
      <c r="K181" s="191">
        <f>ROUND(G181*(O181),2)</f>
        <v>0</v>
      </c>
      <c r="L181" s="195">
        <f>ROUND(G181*(H181),2)</f>
        <v>0</v>
      </c>
      <c r="M181" s="195">
        <f>ROUND(G181*(H181),2)</f>
        <v>0</v>
      </c>
      <c r="N181" s="195">
        <v>0</v>
      </c>
      <c r="O181" s="195"/>
      <c r="P181" s="195">
        <v>1.48E-3</v>
      </c>
      <c r="Q181" s="195"/>
      <c r="R181" s="195">
        <v>1.48E-3</v>
      </c>
      <c r="S181" s="195">
        <f>ROUND(G181*(P181),3)</f>
        <v>0.02</v>
      </c>
      <c r="T181" s="195"/>
      <c r="U181" s="195"/>
      <c r="V181" s="197">
        <f>ROUND(G181*(X181),3)</f>
        <v>0</v>
      </c>
      <c r="W181" s="198"/>
      <c r="X181" s="191">
        <v>0</v>
      </c>
      <c r="Y181" s="191"/>
      <c r="Z181" s="191">
        <v>0</v>
      </c>
    </row>
    <row r="182" spans="1:26" ht="12" customHeight="1">
      <c r="A182" s="191"/>
      <c r="B182" s="192"/>
      <c r="C182" s="193"/>
      <c r="D182" s="521" t="s">
        <v>376</v>
      </c>
      <c r="E182" s="521"/>
      <c r="F182" s="191"/>
      <c r="G182" s="195"/>
      <c r="H182" s="194"/>
      <c r="I182" s="194"/>
      <c r="J182" s="191"/>
      <c r="K182" s="191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7"/>
      <c r="W182" s="198"/>
      <c r="X182" s="191"/>
      <c r="Y182" s="191"/>
      <c r="Z182" s="191"/>
    </row>
    <row r="183" spans="1:26" ht="12" customHeight="1">
      <c r="A183" s="191"/>
      <c r="B183" s="192"/>
      <c r="C183" s="193"/>
      <c r="D183" s="521" t="s">
        <v>377</v>
      </c>
      <c r="E183" s="521"/>
      <c r="F183" s="191"/>
      <c r="G183" s="195">
        <v>2.4</v>
      </c>
      <c r="H183" s="194"/>
      <c r="I183" s="194"/>
      <c r="J183" s="191"/>
      <c r="K183" s="191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7"/>
      <c r="W183" s="198"/>
      <c r="X183" s="191"/>
      <c r="Y183" s="191"/>
      <c r="Z183" s="191"/>
    </row>
    <row r="184" spans="1:26">
      <c r="A184" s="191"/>
      <c r="B184" s="192"/>
      <c r="C184" s="193"/>
      <c r="D184" s="522" t="s">
        <v>378</v>
      </c>
      <c r="E184" s="522"/>
      <c r="F184" s="191"/>
      <c r="G184" s="195">
        <v>4.3959999999999999</v>
      </c>
      <c r="H184" s="194"/>
      <c r="I184" s="194"/>
      <c r="J184" s="191"/>
      <c r="K184" s="191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7"/>
      <c r="W184" s="198"/>
      <c r="X184" s="191"/>
      <c r="Y184" s="191"/>
      <c r="Z184" s="191"/>
    </row>
    <row r="185" spans="1:26" ht="12" customHeight="1">
      <c r="A185" s="191"/>
      <c r="B185" s="192"/>
      <c r="C185" s="193"/>
      <c r="D185" s="521" t="s">
        <v>379</v>
      </c>
      <c r="E185" s="521"/>
      <c r="F185" s="191"/>
      <c r="G185" s="195"/>
      <c r="H185" s="194"/>
      <c r="I185" s="194"/>
      <c r="J185" s="191"/>
      <c r="K185" s="191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7"/>
      <c r="W185" s="198"/>
      <c r="X185" s="191"/>
      <c r="Y185" s="191"/>
      <c r="Z185" s="191"/>
    </row>
    <row r="186" spans="1:26">
      <c r="A186" s="191"/>
      <c r="B186" s="192"/>
      <c r="C186" s="193"/>
      <c r="D186" s="522" t="s">
        <v>380</v>
      </c>
      <c r="E186" s="522"/>
      <c r="F186" s="191"/>
      <c r="G186" s="195">
        <v>4.8</v>
      </c>
      <c r="H186" s="194"/>
      <c r="I186" s="194"/>
      <c r="J186" s="191"/>
      <c r="K186" s="191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7"/>
      <c r="W186" s="198"/>
      <c r="X186" s="191"/>
      <c r="Y186" s="191"/>
      <c r="Z186" s="191"/>
    </row>
    <row r="187" spans="1:26" ht="12" customHeight="1">
      <c r="A187" s="191"/>
      <c r="B187" s="192"/>
      <c r="C187" s="193"/>
      <c r="D187" s="521" t="s">
        <v>381</v>
      </c>
      <c r="E187" s="521"/>
      <c r="F187" s="191"/>
      <c r="G187" s="195"/>
      <c r="H187" s="194"/>
      <c r="I187" s="194"/>
      <c r="J187" s="191"/>
      <c r="K187" s="191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7"/>
      <c r="W187" s="198"/>
      <c r="X187" s="191"/>
      <c r="Y187" s="191"/>
      <c r="Z187" s="191"/>
    </row>
    <row r="188" spans="1:26">
      <c r="A188" s="191"/>
      <c r="B188" s="192"/>
      <c r="C188" s="193"/>
      <c r="D188" s="522" t="s">
        <v>382</v>
      </c>
      <c r="E188" s="522"/>
      <c r="F188" s="191"/>
      <c r="G188" s="195">
        <v>1.8</v>
      </c>
      <c r="H188" s="194"/>
      <c r="I188" s="194"/>
      <c r="J188" s="191"/>
      <c r="K188" s="191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7"/>
      <c r="W188" s="198"/>
      <c r="X188" s="191"/>
      <c r="Y188" s="191"/>
      <c r="Z188" s="191"/>
    </row>
    <row r="189" spans="1:26">
      <c r="A189" s="191"/>
      <c r="B189" s="192"/>
      <c r="C189" s="199" t="s">
        <v>327</v>
      </c>
      <c r="D189" s="528" t="s">
        <v>328</v>
      </c>
      <c r="E189" s="528"/>
      <c r="F189" s="191"/>
      <c r="G189" s="195"/>
      <c r="H189" s="194"/>
      <c r="I189" s="200">
        <f>ROUND((SUM(I112:I188))/1,2)</f>
        <v>0</v>
      </c>
      <c r="J189" s="212"/>
      <c r="K189" s="212"/>
      <c r="L189" s="202">
        <f>ROUND((SUM(L112:L188))/1,2)</f>
        <v>0</v>
      </c>
      <c r="M189" s="202">
        <f>ROUND((SUM(M112:M188))/1,2)</f>
        <v>0</v>
      </c>
      <c r="N189" s="202"/>
      <c r="O189" s="202"/>
      <c r="P189" s="202"/>
      <c r="Q189" s="202"/>
      <c r="R189" s="202"/>
      <c r="S189" s="202">
        <f>ROUND((SUM(S112:S188))/1,2)</f>
        <v>5.83</v>
      </c>
      <c r="T189" s="202"/>
      <c r="U189" s="202"/>
      <c r="V189" s="203">
        <f>ROUND((SUM(V112:V188))/1,2)</f>
        <v>0</v>
      </c>
      <c r="W189" s="198"/>
      <c r="X189" s="191"/>
      <c r="Y189" s="191"/>
      <c r="Z189" s="191"/>
    </row>
    <row r="190" spans="1:26">
      <c r="A190" s="191"/>
      <c r="B190" s="192"/>
      <c r="C190" s="193"/>
      <c r="D190" s="522"/>
      <c r="E190" s="522"/>
      <c r="F190" s="191"/>
      <c r="G190" s="195"/>
      <c r="H190" s="194"/>
      <c r="I190" s="194"/>
      <c r="J190" s="191"/>
      <c r="K190" s="191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7"/>
      <c r="W190" s="198"/>
      <c r="X190" s="191"/>
      <c r="Y190" s="191"/>
      <c r="Z190" s="191"/>
    </row>
    <row r="191" spans="1:26" ht="23.25" customHeight="1">
      <c r="A191" s="191"/>
      <c r="B191" s="192"/>
      <c r="C191" s="199" t="s">
        <v>86</v>
      </c>
      <c r="D191" s="528" t="s">
        <v>87</v>
      </c>
      <c r="E191" s="528"/>
      <c r="F191" s="191"/>
      <c r="G191" s="195"/>
      <c r="H191" s="194"/>
      <c r="I191" s="194"/>
      <c r="J191" s="191"/>
      <c r="K191" s="191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7"/>
      <c r="W191" s="198"/>
      <c r="X191" s="191"/>
      <c r="Y191" s="191"/>
      <c r="Z191" s="191"/>
    </row>
    <row r="192" spans="1:26" ht="24.95" customHeight="1">
      <c r="A192" s="204"/>
      <c r="B192" s="205">
        <v>18</v>
      </c>
      <c r="C192" s="206" t="s">
        <v>387</v>
      </c>
      <c r="D192" s="532" t="s">
        <v>388</v>
      </c>
      <c r="E192" s="532"/>
      <c r="F192" s="207" t="s">
        <v>77</v>
      </c>
      <c r="G192" s="209">
        <v>866.02</v>
      </c>
      <c r="H192" s="210"/>
      <c r="I192" s="208">
        <f>ROUND(G192*(H192),2)</f>
        <v>0</v>
      </c>
      <c r="J192" s="207">
        <f>ROUND(G192*(N192),2)</f>
        <v>0</v>
      </c>
      <c r="K192" s="191">
        <f>ROUND(G192*(O192),2)</f>
        <v>0</v>
      </c>
      <c r="L192" s="195">
        <f>ROUND(G192*(H192),2)</f>
        <v>0</v>
      </c>
      <c r="M192" s="195"/>
      <c r="N192" s="195">
        <v>0</v>
      </c>
      <c r="O192" s="195"/>
      <c r="P192" s="195">
        <v>5.0000000000000002E-5</v>
      </c>
      <c r="Q192" s="195"/>
      <c r="R192" s="195">
        <v>5.0000000000000002E-5</v>
      </c>
      <c r="S192" s="195">
        <f>ROUND(G192*(P192),3)</f>
        <v>4.2999999999999997E-2</v>
      </c>
      <c r="T192" s="195"/>
      <c r="U192" s="195"/>
      <c r="V192" s="197">
        <f>ROUND(G192*(X192),3)</f>
        <v>0</v>
      </c>
      <c r="W192" s="198"/>
      <c r="X192" s="191">
        <v>0</v>
      </c>
      <c r="Y192" s="191"/>
      <c r="Z192" s="191">
        <v>0</v>
      </c>
    </row>
    <row r="193" spans="1:26" ht="12" customHeight="1">
      <c r="A193" s="191"/>
      <c r="B193" s="192"/>
      <c r="C193" s="193"/>
      <c r="D193" s="521" t="s">
        <v>90</v>
      </c>
      <c r="E193" s="521"/>
      <c r="F193" s="191"/>
      <c r="G193" s="195"/>
      <c r="H193" s="194"/>
      <c r="I193" s="194"/>
      <c r="J193" s="191"/>
      <c r="K193" s="191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7"/>
      <c r="W193" s="198"/>
      <c r="X193" s="191"/>
      <c r="Y193" s="191"/>
      <c r="Z193" s="191"/>
    </row>
    <row r="194" spans="1:26">
      <c r="A194" s="191"/>
      <c r="B194" s="192"/>
      <c r="C194" s="193"/>
      <c r="D194" s="522" t="s">
        <v>389</v>
      </c>
      <c r="E194" s="522"/>
      <c r="F194" s="191"/>
      <c r="G194" s="195">
        <v>866.02</v>
      </c>
      <c r="H194" s="194"/>
      <c r="I194" s="194"/>
      <c r="J194" s="191"/>
      <c r="K194" s="191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7"/>
      <c r="W194" s="198"/>
      <c r="X194" s="191"/>
      <c r="Y194" s="191"/>
      <c r="Z194" s="191"/>
    </row>
    <row r="195" spans="1:26" ht="35.1" customHeight="1">
      <c r="A195" s="204"/>
      <c r="B195" s="205">
        <v>19</v>
      </c>
      <c r="C195" s="206" t="s">
        <v>390</v>
      </c>
      <c r="D195" s="532" t="s">
        <v>391</v>
      </c>
      <c r="E195" s="532"/>
      <c r="F195" s="207" t="s">
        <v>77</v>
      </c>
      <c r="G195" s="209">
        <v>19.877649999999999</v>
      </c>
      <c r="H195" s="210"/>
      <c r="I195" s="208">
        <f>ROUND(G195*(H195),2)</f>
        <v>0</v>
      </c>
      <c r="J195" s="207">
        <f>ROUND(G195*(N195),2)</f>
        <v>0</v>
      </c>
      <c r="K195" s="191">
        <f>ROUND(G195*(O195),2)</f>
        <v>0</v>
      </c>
      <c r="L195" s="195">
        <f>ROUND(G195*(H195),2)</f>
        <v>0</v>
      </c>
      <c r="M195" s="195"/>
      <c r="N195" s="195">
        <v>0</v>
      </c>
      <c r="O195" s="195"/>
      <c r="P195" s="195">
        <v>0</v>
      </c>
      <c r="Q195" s="195"/>
      <c r="R195" s="195">
        <v>0</v>
      </c>
      <c r="S195" s="195">
        <f>ROUND(G195*(P195),3)</f>
        <v>0</v>
      </c>
      <c r="T195" s="195"/>
      <c r="U195" s="195"/>
      <c r="V195" s="197">
        <f>ROUND(G195*(X195),3)</f>
        <v>1.292</v>
      </c>
      <c r="W195" s="198"/>
      <c r="X195" s="191">
        <v>6.5000000000000002E-2</v>
      </c>
      <c r="Y195" s="191"/>
      <c r="Z195" s="191">
        <v>0</v>
      </c>
    </row>
    <row r="196" spans="1:26" ht="12" customHeight="1">
      <c r="A196" s="191"/>
      <c r="B196" s="192"/>
      <c r="C196" s="193"/>
      <c r="D196" s="521" t="s">
        <v>392</v>
      </c>
      <c r="E196" s="521"/>
      <c r="F196" s="191"/>
      <c r="G196" s="195"/>
      <c r="H196" s="194"/>
      <c r="I196" s="194"/>
      <c r="J196" s="191"/>
      <c r="K196" s="191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7"/>
      <c r="W196" s="198"/>
      <c r="X196" s="191"/>
      <c r="Y196" s="191"/>
      <c r="Z196" s="191"/>
    </row>
    <row r="197" spans="1:26">
      <c r="A197" s="191"/>
      <c r="B197" s="192"/>
      <c r="C197" s="193"/>
      <c r="D197" s="522" t="s">
        <v>393</v>
      </c>
      <c r="E197" s="522"/>
      <c r="F197" s="191"/>
      <c r="G197" s="195">
        <v>9.8776499999999992</v>
      </c>
      <c r="H197" s="194"/>
      <c r="I197" s="194"/>
      <c r="J197" s="191"/>
      <c r="K197" s="191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7"/>
      <c r="W197" s="198"/>
      <c r="X197" s="191"/>
      <c r="Y197" s="191"/>
      <c r="Z197" s="191"/>
    </row>
    <row r="198" spans="1:26" ht="12" customHeight="1">
      <c r="A198" s="191"/>
      <c r="B198" s="192"/>
      <c r="C198" s="193"/>
      <c r="D198" s="521" t="s">
        <v>394</v>
      </c>
      <c r="E198" s="521"/>
      <c r="F198" s="191"/>
      <c r="G198" s="195"/>
      <c r="H198" s="194"/>
      <c r="I198" s="194"/>
      <c r="J198" s="191"/>
      <c r="K198" s="191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7"/>
      <c r="W198" s="198"/>
      <c r="X198" s="191"/>
      <c r="Y198" s="191"/>
      <c r="Z198" s="191"/>
    </row>
    <row r="199" spans="1:26">
      <c r="A199" s="191"/>
      <c r="B199" s="192"/>
      <c r="C199" s="193"/>
      <c r="D199" s="522">
        <v>10</v>
      </c>
      <c r="E199" s="522"/>
      <c r="F199" s="191"/>
      <c r="G199" s="195">
        <v>10</v>
      </c>
      <c r="H199" s="194"/>
      <c r="I199" s="194"/>
      <c r="J199" s="191"/>
      <c r="K199" s="191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7"/>
      <c r="W199" s="198"/>
      <c r="X199" s="191"/>
      <c r="Y199" s="191"/>
      <c r="Z199" s="191"/>
    </row>
    <row r="200" spans="1:26" ht="24.95" customHeight="1">
      <c r="A200" s="204"/>
      <c r="B200" s="205">
        <v>20</v>
      </c>
      <c r="C200" s="206" t="s">
        <v>395</v>
      </c>
      <c r="D200" s="532" t="s">
        <v>396</v>
      </c>
      <c r="E200" s="532"/>
      <c r="F200" s="207" t="s">
        <v>169</v>
      </c>
      <c r="G200" s="209">
        <v>57.298000000000002</v>
      </c>
      <c r="H200" s="210"/>
      <c r="I200" s="208">
        <f>ROUND(G200*(H200),2)</f>
        <v>0</v>
      </c>
      <c r="J200" s="207">
        <f>ROUND(G200*(N200),2)</f>
        <v>0</v>
      </c>
      <c r="K200" s="191">
        <f>ROUND(G200*(O200),2)</f>
        <v>0</v>
      </c>
      <c r="L200" s="195">
        <f>ROUND(G200*(H200),2)</f>
        <v>0</v>
      </c>
      <c r="M200" s="195"/>
      <c r="N200" s="195">
        <v>0</v>
      </c>
      <c r="O200" s="195"/>
      <c r="P200" s="195">
        <v>0</v>
      </c>
      <c r="Q200" s="195"/>
      <c r="R200" s="195">
        <v>0</v>
      </c>
      <c r="S200" s="195">
        <f>ROUND(G200*(P200),3)</f>
        <v>0</v>
      </c>
      <c r="T200" s="195"/>
      <c r="U200" s="195"/>
      <c r="V200" s="197">
        <f>ROUND(G200*(X200),3)</f>
        <v>0.40100000000000002</v>
      </c>
      <c r="W200" s="198"/>
      <c r="X200" s="191">
        <v>7.0000000000000001E-3</v>
      </c>
      <c r="Y200" s="191"/>
      <c r="Z200" s="191">
        <v>0</v>
      </c>
    </row>
    <row r="201" spans="1:26" ht="12" customHeight="1">
      <c r="A201" s="191"/>
      <c r="B201" s="192"/>
      <c r="C201" s="193"/>
      <c r="D201" s="521" t="s">
        <v>376</v>
      </c>
      <c r="E201" s="521"/>
      <c r="F201" s="191"/>
      <c r="G201" s="195"/>
      <c r="H201" s="194"/>
      <c r="I201" s="194"/>
      <c r="J201" s="191"/>
      <c r="K201" s="191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7"/>
      <c r="W201" s="198"/>
      <c r="X201" s="191"/>
      <c r="Y201" s="191"/>
      <c r="Z201" s="191"/>
    </row>
    <row r="202" spans="1:26">
      <c r="A202" s="191"/>
      <c r="B202" s="192"/>
      <c r="C202" s="193"/>
      <c r="D202" s="522" t="s">
        <v>397</v>
      </c>
      <c r="E202" s="522"/>
      <c r="F202" s="191"/>
      <c r="G202" s="195">
        <v>7.55</v>
      </c>
      <c r="H202" s="194"/>
      <c r="I202" s="194"/>
      <c r="J202" s="191"/>
      <c r="K202" s="191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7"/>
      <c r="W202" s="198"/>
      <c r="X202" s="191"/>
      <c r="Y202" s="191"/>
      <c r="Z202" s="191"/>
    </row>
    <row r="203" spans="1:26" ht="12" customHeight="1">
      <c r="A203" s="191"/>
      <c r="B203" s="192"/>
      <c r="C203" s="193"/>
      <c r="D203" s="521" t="s">
        <v>377</v>
      </c>
      <c r="E203" s="521"/>
      <c r="F203" s="191"/>
      <c r="G203" s="195"/>
      <c r="H203" s="194"/>
      <c r="I203" s="194"/>
      <c r="J203" s="191"/>
      <c r="K203" s="191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7"/>
      <c r="W203" s="198"/>
      <c r="X203" s="191"/>
      <c r="Y203" s="191"/>
      <c r="Z203" s="191"/>
    </row>
    <row r="204" spans="1:26">
      <c r="A204" s="191"/>
      <c r="B204" s="192"/>
      <c r="C204" s="193"/>
      <c r="D204" s="522" t="s">
        <v>398</v>
      </c>
      <c r="E204" s="522"/>
      <c r="F204" s="191"/>
      <c r="G204" s="195">
        <v>12.348000000000001</v>
      </c>
      <c r="H204" s="194"/>
      <c r="I204" s="194"/>
      <c r="J204" s="191"/>
      <c r="K204" s="191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7"/>
      <c r="W204" s="198"/>
      <c r="X204" s="191"/>
      <c r="Y204" s="191"/>
      <c r="Z204" s="191"/>
    </row>
    <row r="205" spans="1:26" ht="12" customHeight="1">
      <c r="A205" s="191"/>
      <c r="B205" s="192"/>
      <c r="C205" s="193"/>
      <c r="D205" s="521" t="s">
        <v>399</v>
      </c>
      <c r="E205" s="521"/>
      <c r="F205" s="191"/>
      <c r="G205" s="195"/>
      <c r="H205" s="194"/>
      <c r="I205" s="194"/>
      <c r="J205" s="191"/>
      <c r="K205" s="191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7"/>
      <c r="W205" s="198"/>
      <c r="X205" s="191"/>
      <c r="Y205" s="191"/>
      <c r="Z205" s="191"/>
    </row>
    <row r="206" spans="1:26">
      <c r="A206" s="191"/>
      <c r="B206" s="192"/>
      <c r="C206" s="193"/>
      <c r="D206" s="522" t="s">
        <v>400</v>
      </c>
      <c r="E206" s="522"/>
      <c r="F206" s="191"/>
      <c r="G206" s="195">
        <v>9.4</v>
      </c>
      <c r="H206" s="194"/>
      <c r="I206" s="194"/>
      <c r="J206" s="191"/>
      <c r="K206" s="191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7"/>
      <c r="W206" s="198"/>
      <c r="X206" s="191"/>
      <c r="Y206" s="191"/>
      <c r="Z206" s="191"/>
    </row>
    <row r="207" spans="1:26" ht="12" customHeight="1">
      <c r="A207" s="191"/>
      <c r="B207" s="192"/>
      <c r="C207" s="193"/>
      <c r="D207" s="521" t="s">
        <v>379</v>
      </c>
      <c r="E207" s="521"/>
      <c r="F207" s="191"/>
      <c r="G207" s="195"/>
      <c r="H207" s="194"/>
      <c r="I207" s="194"/>
      <c r="J207" s="191"/>
      <c r="K207" s="191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7"/>
      <c r="W207" s="198"/>
      <c r="X207" s="191"/>
      <c r="Y207" s="191"/>
      <c r="Z207" s="191"/>
    </row>
    <row r="208" spans="1:26">
      <c r="A208" s="191"/>
      <c r="B208" s="192"/>
      <c r="C208" s="193"/>
      <c r="D208" s="522" t="s">
        <v>401</v>
      </c>
      <c r="E208" s="522"/>
      <c r="F208" s="191"/>
      <c r="G208" s="195">
        <v>14.4</v>
      </c>
      <c r="H208" s="194"/>
      <c r="I208" s="194"/>
      <c r="J208" s="191"/>
      <c r="K208" s="191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7"/>
      <c r="W208" s="198"/>
      <c r="X208" s="191"/>
      <c r="Y208" s="191"/>
      <c r="Z208" s="191"/>
    </row>
    <row r="209" spans="1:26" ht="12" customHeight="1">
      <c r="A209" s="191"/>
      <c r="B209" s="192"/>
      <c r="C209" s="193"/>
      <c r="D209" s="521" t="s">
        <v>381</v>
      </c>
      <c r="E209" s="521"/>
      <c r="F209" s="191"/>
      <c r="G209" s="195"/>
      <c r="H209" s="194"/>
      <c r="I209" s="194"/>
      <c r="J209" s="191"/>
      <c r="K209" s="191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7"/>
      <c r="W209" s="198"/>
      <c r="X209" s="191"/>
      <c r="Y209" s="191"/>
      <c r="Z209" s="191"/>
    </row>
    <row r="210" spans="1:26">
      <c r="A210" s="191"/>
      <c r="B210" s="192"/>
      <c r="C210" s="193"/>
      <c r="D210" s="522" t="s">
        <v>402</v>
      </c>
      <c r="E210" s="522"/>
      <c r="F210" s="191"/>
      <c r="G210" s="195">
        <v>7.2</v>
      </c>
      <c r="H210" s="194"/>
      <c r="I210" s="194"/>
      <c r="J210" s="191"/>
      <c r="K210" s="191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7"/>
      <c r="W210" s="198"/>
      <c r="X210" s="191"/>
      <c r="Y210" s="191"/>
      <c r="Z210" s="191"/>
    </row>
    <row r="211" spans="1:26" ht="12" customHeight="1">
      <c r="A211" s="191"/>
      <c r="B211" s="192"/>
      <c r="C211" s="193"/>
      <c r="D211" s="521" t="s">
        <v>403</v>
      </c>
      <c r="E211" s="521"/>
      <c r="F211" s="191"/>
      <c r="G211" s="195"/>
      <c r="H211" s="194"/>
      <c r="I211" s="194"/>
      <c r="J211" s="191"/>
      <c r="K211" s="191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7"/>
      <c r="W211" s="198"/>
      <c r="X211" s="191"/>
      <c r="Y211" s="191"/>
      <c r="Z211" s="191"/>
    </row>
    <row r="212" spans="1:26">
      <c r="A212" s="191"/>
      <c r="B212" s="192"/>
      <c r="C212" s="193"/>
      <c r="D212" s="522" t="s">
        <v>404</v>
      </c>
      <c r="E212" s="522"/>
      <c r="F212" s="191"/>
      <c r="G212" s="195">
        <v>6.4</v>
      </c>
      <c r="H212" s="194"/>
      <c r="I212" s="194"/>
      <c r="J212" s="191"/>
      <c r="K212" s="191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7"/>
      <c r="W212" s="198"/>
      <c r="X212" s="191"/>
      <c r="Y212" s="191"/>
      <c r="Z212" s="191"/>
    </row>
    <row r="213" spans="1:26" ht="24.95" customHeight="1">
      <c r="A213" s="204"/>
      <c r="B213" s="205">
        <v>21</v>
      </c>
      <c r="C213" s="206" t="s">
        <v>405</v>
      </c>
      <c r="D213" s="532" t="s">
        <v>406</v>
      </c>
      <c r="E213" s="532"/>
      <c r="F213" s="207" t="s">
        <v>169</v>
      </c>
      <c r="G213" s="209">
        <v>91.754000000000005</v>
      </c>
      <c r="H213" s="210"/>
      <c r="I213" s="208">
        <f>ROUND(G213*(H213),2)</f>
        <v>0</v>
      </c>
      <c r="J213" s="207">
        <f>ROUND(G213*(N213),2)</f>
        <v>0</v>
      </c>
      <c r="K213" s="191">
        <f>ROUND(G213*(O213),2)</f>
        <v>0</v>
      </c>
      <c r="L213" s="195">
        <f>ROUND(G213*(H213),2)</f>
        <v>0</v>
      </c>
      <c r="M213" s="195"/>
      <c r="N213" s="195">
        <v>0</v>
      </c>
      <c r="O213" s="195"/>
      <c r="P213" s="195">
        <v>0</v>
      </c>
      <c r="Q213" s="195"/>
      <c r="R213" s="195">
        <v>0</v>
      </c>
      <c r="S213" s="195">
        <f>ROUND(G213*(P213),3)</f>
        <v>0</v>
      </c>
      <c r="T213" s="195"/>
      <c r="U213" s="195"/>
      <c r="V213" s="197">
        <f>ROUND(G213*(X213),3)</f>
        <v>1.468</v>
      </c>
      <c r="W213" s="198"/>
      <c r="X213" s="191">
        <v>1.6E-2</v>
      </c>
      <c r="Y213" s="191"/>
      <c r="Z213" s="191">
        <v>0</v>
      </c>
    </row>
    <row r="214" spans="1:26" ht="12" customHeight="1">
      <c r="A214" s="191"/>
      <c r="B214" s="192"/>
      <c r="C214" s="193"/>
      <c r="D214" s="521" t="s">
        <v>407</v>
      </c>
      <c r="E214" s="521"/>
      <c r="F214" s="191"/>
      <c r="G214" s="195"/>
      <c r="H214" s="194"/>
      <c r="I214" s="194"/>
      <c r="J214" s="191"/>
      <c r="K214" s="191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7"/>
      <c r="W214" s="198"/>
      <c r="X214" s="191"/>
      <c r="Y214" s="191"/>
      <c r="Z214" s="191"/>
    </row>
    <row r="215" spans="1:26">
      <c r="A215" s="191"/>
      <c r="B215" s="192"/>
      <c r="C215" s="193"/>
      <c r="D215" s="522" t="s">
        <v>408</v>
      </c>
      <c r="E215" s="522"/>
      <c r="F215" s="191"/>
      <c r="G215" s="195">
        <v>6.4</v>
      </c>
      <c r="H215" s="194"/>
      <c r="I215" s="194"/>
      <c r="J215" s="191"/>
      <c r="K215" s="191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7"/>
      <c r="W215" s="198"/>
      <c r="X215" s="191"/>
      <c r="Y215" s="191"/>
      <c r="Z215" s="191"/>
    </row>
    <row r="216" spans="1:26" ht="12" customHeight="1">
      <c r="A216" s="191"/>
      <c r="B216" s="192"/>
      <c r="C216" s="193"/>
      <c r="D216" s="521" t="s">
        <v>409</v>
      </c>
      <c r="E216" s="521"/>
      <c r="F216" s="191"/>
      <c r="G216" s="195"/>
      <c r="H216" s="194"/>
      <c r="I216" s="194"/>
      <c r="J216" s="191"/>
      <c r="K216" s="191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7"/>
      <c r="W216" s="198"/>
      <c r="X216" s="191"/>
      <c r="Y216" s="191"/>
      <c r="Z216" s="191"/>
    </row>
    <row r="217" spans="1:26">
      <c r="A217" s="191"/>
      <c r="B217" s="192"/>
      <c r="C217" s="193"/>
      <c r="D217" s="522" t="s">
        <v>410</v>
      </c>
      <c r="E217" s="522"/>
      <c r="F217" s="191"/>
      <c r="G217" s="195">
        <v>20.751999999999999</v>
      </c>
      <c r="H217" s="194"/>
      <c r="I217" s="194"/>
      <c r="J217" s="191"/>
      <c r="K217" s="191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7"/>
      <c r="W217" s="198"/>
      <c r="X217" s="191"/>
      <c r="Y217" s="191"/>
      <c r="Z217" s="191"/>
    </row>
    <row r="218" spans="1:26" ht="12" customHeight="1">
      <c r="A218" s="191"/>
      <c r="B218" s="192"/>
      <c r="C218" s="193"/>
      <c r="D218" s="521" t="s">
        <v>411</v>
      </c>
      <c r="E218" s="521"/>
      <c r="F218" s="191"/>
      <c r="G218" s="195"/>
      <c r="H218" s="194"/>
      <c r="I218" s="194"/>
      <c r="J218" s="191"/>
      <c r="K218" s="191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7"/>
      <c r="W218" s="198"/>
      <c r="X218" s="191"/>
      <c r="Y218" s="191"/>
      <c r="Z218" s="191"/>
    </row>
    <row r="219" spans="1:26">
      <c r="A219" s="191"/>
      <c r="B219" s="192"/>
      <c r="C219" s="193"/>
      <c r="D219" s="522" t="s">
        <v>412</v>
      </c>
      <c r="E219" s="522"/>
      <c r="F219" s="191"/>
      <c r="G219" s="195">
        <v>22.6</v>
      </c>
      <c r="H219" s="194"/>
      <c r="I219" s="194"/>
      <c r="J219" s="191"/>
      <c r="K219" s="191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7"/>
      <c r="W219" s="198"/>
      <c r="X219" s="191"/>
      <c r="Y219" s="191"/>
      <c r="Z219" s="191"/>
    </row>
    <row r="220" spans="1:26" ht="12" customHeight="1">
      <c r="A220" s="191"/>
      <c r="B220" s="192"/>
      <c r="C220" s="193"/>
      <c r="D220" s="521" t="s">
        <v>413</v>
      </c>
      <c r="E220" s="521"/>
      <c r="F220" s="191"/>
      <c r="G220" s="195"/>
      <c r="H220" s="194"/>
      <c r="I220" s="194"/>
      <c r="J220" s="191"/>
      <c r="K220" s="191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7"/>
      <c r="W220" s="198"/>
      <c r="X220" s="191"/>
      <c r="Y220" s="191"/>
      <c r="Z220" s="191"/>
    </row>
    <row r="221" spans="1:26">
      <c r="A221" s="191"/>
      <c r="B221" s="192"/>
      <c r="C221" s="193"/>
      <c r="D221" s="522" t="s">
        <v>414</v>
      </c>
      <c r="E221" s="522"/>
      <c r="F221" s="191"/>
      <c r="G221" s="195">
        <v>8</v>
      </c>
      <c r="H221" s="194"/>
      <c r="I221" s="194"/>
      <c r="J221" s="191"/>
      <c r="K221" s="191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7"/>
      <c r="W221" s="198"/>
      <c r="X221" s="191"/>
      <c r="Y221" s="191"/>
      <c r="Z221" s="191"/>
    </row>
    <row r="222" spans="1:26" ht="12" customHeight="1">
      <c r="A222" s="191"/>
      <c r="B222" s="192"/>
      <c r="C222" s="193"/>
      <c r="D222" s="521" t="s">
        <v>415</v>
      </c>
      <c r="E222" s="521"/>
      <c r="F222" s="191"/>
      <c r="G222" s="195"/>
      <c r="H222" s="194"/>
      <c r="I222" s="194"/>
      <c r="J222" s="191"/>
      <c r="K222" s="191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7"/>
      <c r="W222" s="198"/>
      <c r="X222" s="191"/>
      <c r="Y222" s="191"/>
      <c r="Z222" s="191"/>
    </row>
    <row r="223" spans="1:26">
      <c r="A223" s="191"/>
      <c r="B223" s="192"/>
      <c r="C223" s="193"/>
      <c r="D223" s="522" t="s">
        <v>416</v>
      </c>
      <c r="E223" s="522"/>
      <c r="F223" s="191"/>
      <c r="G223" s="195">
        <v>10.302</v>
      </c>
      <c r="H223" s="194"/>
      <c r="I223" s="194"/>
      <c r="J223" s="191"/>
      <c r="K223" s="191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7"/>
      <c r="W223" s="198"/>
      <c r="X223" s="191"/>
      <c r="Y223" s="191"/>
      <c r="Z223" s="191"/>
    </row>
    <row r="224" spans="1:26" ht="12" customHeight="1">
      <c r="A224" s="191"/>
      <c r="B224" s="192"/>
      <c r="C224" s="193"/>
      <c r="D224" s="521" t="s">
        <v>417</v>
      </c>
      <c r="E224" s="521"/>
      <c r="F224" s="191"/>
      <c r="G224" s="195"/>
      <c r="H224" s="194"/>
      <c r="I224" s="194"/>
      <c r="J224" s="191"/>
      <c r="K224" s="191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7"/>
      <c r="W224" s="198"/>
      <c r="X224" s="191"/>
      <c r="Y224" s="191"/>
      <c r="Z224" s="191"/>
    </row>
    <row r="225" spans="1:26">
      <c r="A225" s="191"/>
      <c r="B225" s="192"/>
      <c r="C225" s="193"/>
      <c r="D225" s="522" t="s">
        <v>418</v>
      </c>
      <c r="E225" s="522"/>
      <c r="F225" s="191"/>
      <c r="G225" s="195">
        <v>7.3</v>
      </c>
      <c r="H225" s="194"/>
      <c r="I225" s="194"/>
      <c r="J225" s="191"/>
      <c r="K225" s="191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7"/>
      <c r="W225" s="198"/>
      <c r="X225" s="191"/>
      <c r="Y225" s="191"/>
      <c r="Z225" s="191"/>
    </row>
    <row r="226" spans="1:26" ht="12" customHeight="1">
      <c r="A226" s="191"/>
      <c r="B226" s="192"/>
      <c r="C226" s="193"/>
      <c r="D226" s="521" t="s">
        <v>419</v>
      </c>
      <c r="E226" s="521"/>
      <c r="F226" s="191"/>
      <c r="G226" s="195"/>
      <c r="H226" s="194"/>
      <c r="I226" s="194"/>
      <c r="J226" s="191"/>
      <c r="K226" s="191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7"/>
      <c r="W226" s="198"/>
      <c r="X226" s="191"/>
      <c r="Y226" s="191"/>
      <c r="Z226" s="191"/>
    </row>
    <row r="227" spans="1:26">
      <c r="A227" s="191"/>
      <c r="B227" s="192"/>
      <c r="C227" s="193"/>
      <c r="D227" s="522" t="s">
        <v>420</v>
      </c>
      <c r="E227" s="522"/>
      <c r="F227" s="191"/>
      <c r="G227" s="195">
        <v>9.25</v>
      </c>
      <c r="H227" s="194"/>
      <c r="I227" s="194"/>
      <c r="J227" s="191"/>
      <c r="K227" s="191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7"/>
      <c r="W227" s="198"/>
      <c r="X227" s="191"/>
      <c r="Y227" s="191"/>
      <c r="Z227" s="191"/>
    </row>
    <row r="228" spans="1:26" ht="12" customHeight="1">
      <c r="A228" s="191"/>
      <c r="B228" s="192"/>
      <c r="C228" s="193"/>
      <c r="D228" s="521" t="s">
        <v>421</v>
      </c>
      <c r="E228" s="521"/>
      <c r="F228" s="191"/>
      <c r="G228" s="195"/>
      <c r="H228" s="194"/>
      <c r="I228" s="194"/>
      <c r="J228" s="191"/>
      <c r="K228" s="191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7"/>
      <c r="W228" s="198"/>
      <c r="X228" s="191"/>
      <c r="Y228" s="191"/>
      <c r="Z228" s="191"/>
    </row>
    <row r="229" spans="1:26">
      <c r="A229" s="191"/>
      <c r="B229" s="192"/>
      <c r="C229" s="193"/>
      <c r="D229" s="522" t="s">
        <v>422</v>
      </c>
      <c r="E229" s="522"/>
      <c r="F229" s="191"/>
      <c r="G229" s="195">
        <v>7.15</v>
      </c>
      <c r="H229" s="194"/>
      <c r="I229" s="194"/>
      <c r="J229" s="191"/>
      <c r="K229" s="191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7"/>
      <c r="W229" s="198"/>
      <c r="X229" s="191"/>
      <c r="Y229" s="191"/>
      <c r="Z229" s="191"/>
    </row>
    <row r="230" spans="1:26" ht="24.95" customHeight="1">
      <c r="A230" s="204"/>
      <c r="B230" s="205">
        <v>22</v>
      </c>
      <c r="C230" s="206" t="s">
        <v>423</v>
      </c>
      <c r="D230" s="532" t="s">
        <v>424</v>
      </c>
      <c r="E230" s="532"/>
      <c r="F230" s="207" t="s">
        <v>77</v>
      </c>
      <c r="G230" s="209">
        <v>185.79454999999999</v>
      </c>
      <c r="H230" s="210"/>
      <c r="I230" s="208">
        <f>ROUND(G230*(H230),2)</f>
        <v>0</v>
      </c>
      <c r="J230" s="207">
        <f>ROUND(G230*(N230),2)</f>
        <v>0</v>
      </c>
      <c r="K230" s="191">
        <f>ROUND(G230*(O230),2)</f>
        <v>0</v>
      </c>
      <c r="L230" s="195">
        <f>ROUND(G230*(H230),2)</f>
        <v>0</v>
      </c>
      <c r="M230" s="195"/>
      <c r="N230" s="195">
        <v>0</v>
      </c>
      <c r="O230" s="195"/>
      <c r="P230" s="195">
        <v>0</v>
      </c>
      <c r="Q230" s="195"/>
      <c r="R230" s="195">
        <v>0</v>
      </c>
      <c r="S230" s="195">
        <f>ROUND(G230*(P230),3)</f>
        <v>0</v>
      </c>
      <c r="T230" s="195"/>
      <c r="U230" s="195"/>
      <c r="V230" s="197">
        <f>ROUND(G230*(X230),3)</f>
        <v>14.864000000000001</v>
      </c>
      <c r="W230" s="198"/>
      <c r="X230" s="191">
        <v>0.08</v>
      </c>
      <c r="Y230" s="191"/>
      <c r="Z230" s="191">
        <v>0</v>
      </c>
    </row>
    <row r="231" spans="1:26" ht="12" customHeight="1">
      <c r="A231" s="191"/>
      <c r="B231" s="192"/>
      <c r="C231" s="193"/>
      <c r="D231" s="521" t="s">
        <v>425</v>
      </c>
      <c r="E231" s="521"/>
      <c r="F231" s="191"/>
      <c r="G231" s="195"/>
      <c r="H231" s="194"/>
      <c r="I231" s="194"/>
      <c r="J231" s="191"/>
      <c r="K231" s="191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7"/>
      <c r="W231" s="198"/>
      <c r="X231" s="191"/>
      <c r="Y231" s="191"/>
      <c r="Z231" s="191"/>
    </row>
    <row r="232" spans="1:26">
      <c r="A232" s="191"/>
      <c r="B232" s="192"/>
      <c r="C232" s="193"/>
      <c r="D232" s="522" t="s">
        <v>426</v>
      </c>
      <c r="E232" s="522"/>
      <c r="F232" s="191"/>
      <c r="G232" s="195">
        <v>15.884</v>
      </c>
      <c r="H232" s="194"/>
      <c r="I232" s="194"/>
      <c r="J232" s="191"/>
      <c r="K232" s="191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7"/>
      <c r="W232" s="198"/>
      <c r="X232" s="191"/>
      <c r="Y232" s="191"/>
      <c r="Z232" s="191"/>
    </row>
    <row r="233" spans="1:26" ht="12" customHeight="1">
      <c r="A233" s="191"/>
      <c r="B233" s="192"/>
      <c r="C233" s="193"/>
      <c r="D233" s="521" t="s">
        <v>427</v>
      </c>
      <c r="E233" s="521"/>
      <c r="F233" s="191"/>
      <c r="G233" s="195"/>
      <c r="H233" s="194"/>
      <c r="I233" s="194"/>
      <c r="J233" s="191"/>
      <c r="K233" s="191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7"/>
      <c r="W233" s="198"/>
      <c r="X233" s="191"/>
      <c r="Y233" s="191"/>
      <c r="Z233" s="191"/>
    </row>
    <row r="234" spans="1:26">
      <c r="A234" s="191"/>
      <c r="B234" s="192"/>
      <c r="C234" s="193"/>
      <c r="D234" s="522" t="s">
        <v>428</v>
      </c>
      <c r="E234" s="522"/>
      <c r="F234" s="191"/>
      <c r="G234" s="195">
        <v>7.9420000000000002</v>
      </c>
      <c r="H234" s="194"/>
      <c r="I234" s="194"/>
      <c r="J234" s="191"/>
      <c r="K234" s="191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7"/>
      <c r="W234" s="198"/>
      <c r="X234" s="191"/>
      <c r="Y234" s="191"/>
      <c r="Z234" s="191"/>
    </row>
    <row r="235" spans="1:26" ht="12" customHeight="1">
      <c r="A235" s="191"/>
      <c r="B235" s="192"/>
      <c r="C235" s="193"/>
      <c r="D235" s="521" t="s">
        <v>429</v>
      </c>
      <c r="E235" s="521"/>
      <c r="F235" s="191"/>
      <c r="G235" s="195"/>
      <c r="H235" s="194"/>
      <c r="I235" s="194"/>
      <c r="J235" s="191"/>
      <c r="K235" s="191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7"/>
      <c r="W235" s="198"/>
      <c r="X235" s="191"/>
      <c r="Y235" s="191"/>
      <c r="Z235" s="191"/>
    </row>
    <row r="236" spans="1:26">
      <c r="A236" s="191"/>
      <c r="B236" s="192"/>
      <c r="C236" s="193"/>
      <c r="D236" s="522" t="s">
        <v>430</v>
      </c>
      <c r="E236" s="522"/>
      <c r="F236" s="191"/>
      <c r="G236" s="195">
        <v>52.13</v>
      </c>
      <c r="H236" s="194"/>
      <c r="I236" s="194"/>
      <c r="J236" s="191"/>
      <c r="K236" s="191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7"/>
      <c r="W236" s="198"/>
      <c r="X236" s="191"/>
      <c r="Y236" s="191"/>
      <c r="Z236" s="191"/>
    </row>
    <row r="237" spans="1:26" ht="12" customHeight="1">
      <c r="A237" s="191"/>
      <c r="B237" s="192"/>
      <c r="C237" s="193"/>
      <c r="D237" s="521" t="s">
        <v>431</v>
      </c>
      <c r="E237" s="521"/>
      <c r="F237" s="191"/>
      <c r="G237" s="195"/>
      <c r="H237" s="194"/>
      <c r="I237" s="194"/>
      <c r="J237" s="191"/>
      <c r="K237" s="191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7"/>
      <c r="W237" s="198"/>
      <c r="X237" s="191"/>
      <c r="Y237" s="191"/>
      <c r="Z237" s="191"/>
    </row>
    <row r="238" spans="1:26">
      <c r="A238" s="191"/>
      <c r="B238" s="192"/>
      <c r="C238" s="193"/>
      <c r="D238" s="522" t="s">
        <v>432</v>
      </c>
      <c r="E238" s="522"/>
      <c r="F238" s="191"/>
      <c r="G238" s="195">
        <v>50.7</v>
      </c>
      <c r="H238" s="194"/>
      <c r="I238" s="194"/>
      <c r="J238" s="191"/>
      <c r="K238" s="191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7"/>
      <c r="W238" s="198"/>
      <c r="X238" s="191"/>
      <c r="Y238" s="191"/>
      <c r="Z238" s="191"/>
    </row>
    <row r="239" spans="1:26" ht="12" customHeight="1">
      <c r="A239" s="191"/>
      <c r="B239" s="192"/>
      <c r="C239" s="193"/>
      <c r="D239" s="521" t="s">
        <v>433</v>
      </c>
      <c r="E239" s="521"/>
      <c r="F239" s="191"/>
      <c r="G239" s="195"/>
      <c r="H239" s="194"/>
      <c r="I239" s="194"/>
      <c r="J239" s="191"/>
      <c r="K239" s="191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7"/>
      <c r="W239" s="198"/>
      <c r="X239" s="191"/>
      <c r="Y239" s="191"/>
      <c r="Z239" s="191"/>
    </row>
    <row r="240" spans="1:26">
      <c r="A240" s="191"/>
      <c r="B240" s="192"/>
      <c r="C240" s="193"/>
      <c r="D240" s="522" t="s">
        <v>434</v>
      </c>
      <c r="E240" s="522"/>
      <c r="F240" s="191"/>
      <c r="G240" s="195">
        <v>5.94</v>
      </c>
      <c r="H240" s="194"/>
      <c r="I240" s="194"/>
      <c r="J240" s="191"/>
      <c r="K240" s="191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7"/>
      <c r="W240" s="198"/>
      <c r="X240" s="191"/>
      <c r="Y240" s="191"/>
      <c r="Z240" s="191"/>
    </row>
    <row r="241" spans="1:26" ht="12" customHeight="1">
      <c r="A241" s="191"/>
      <c r="B241" s="192"/>
      <c r="C241" s="193"/>
      <c r="D241" s="521" t="s">
        <v>383</v>
      </c>
      <c r="E241" s="521"/>
      <c r="F241" s="191"/>
      <c r="G241" s="195"/>
      <c r="H241" s="194"/>
      <c r="I241" s="194"/>
      <c r="J241" s="191"/>
      <c r="K241" s="191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7"/>
      <c r="W241" s="198"/>
      <c r="X241" s="191"/>
      <c r="Y241" s="191"/>
      <c r="Z241" s="191"/>
    </row>
    <row r="242" spans="1:26">
      <c r="A242" s="191"/>
      <c r="B242" s="192"/>
      <c r="C242" s="193"/>
      <c r="D242" s="522" t="s">
        <v>435</v>
      </c>
      <c r="E242" s="522"/>
      <c r="F242" s="191"/>
      <c r="G242" s="195">
        <v>17.29</v>
      </c>
      <c r="H242" s="194"/>
      <c r="I242" s="194"/>
      <c r="J242" s="191"/>
      <c r="K242" s="191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7"/>
      <c r="W242" s="198"/>
      <c r="X242" s="191"/>
      <c r="Y242" s="191"/>
      <c r="Z242" s="191"/>
    </row>
    <row r="243" spans="1:26" ht="12" customHeight="1">
      <c r="A243" s="191"/>
      <c r="B243" s="192"/>
      <c r="C243" s="193"/>
      <c r="D243" s="521" t="s">
        <v>436</v>
      </c>
      <c r="E243" s="521"/>
      <c r="F243" s="191"/>
      <c r="G243" s="195"/>
      <c r="H243" s="194"/>
      <c r="I243" s="194"/>
      <c r="J243" s="191"/>
      <c r="K243" s="191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7"/>
      <c r="W243" s="198"/>
      <c r="X243" s="191"/>
      <c r="Y243" s="191"/>
      <c r="Z243" s="191"/>
    </row>
    <row r="244" spans="1:26">
      <c r="A244" s="191"/>
      <c r="B244" s="192"/>
      <c r="C244" s="193"/>
      <c r="D244" s="522" t="s">
        <v>437</v>
      </c>
      <c r="E244" s="522"/>
      <c r="F244" s="191"/>
      <c r="G244" s="195">
        <v>3.57</v>
      </c>
      <c r="H244" s="194"/>
      <c r="I244" s="194"/>
      <c r="J244" s="191"/>
      <c r="K244" s="191"/>
      <c r="L244" s="195"/>
      <c r="M244" s="195"/>
      <c r="N244" s="195"/>
      <c r="O244" s="195"/>
      <c r="P244" s="195"/>
      <c r="Q244" s="195"/>
      <c r="R244" s="195"/>
      <c r="S244" s="195"/>
      <c r="T244" s="195"/>
      <c r="U244" s="195"/>
      <c r="V244" s="197"/>
      <c r="W244" s="198"/>
      <c r="X244" s="191"/>
      <c r="Y244" s="191"/>
      <c r="Z244" s="191"/>
    </row>
    <row r="245" spans="1:26" ht="12" customHeight="1">
      <c r="A245" s="191"/>
      <c r="B245" s="192"/>
      <c r="C245" s="193"/>
      <c r="D245" s="521" t="s">
        <v>438</v>
      </c>
      <c r="E245" s="521"/>
      <c r="F245" s="191"/>
      <c r="G245" s="195"/>
      <c r="H245" s="194"/>
      <c r="I245" s="194"/>
      <c r="J245" s="191"/>
      <c r="K245" s="191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7"/>
      <c r="W245" s="198"/>
      <c r="X245" s="191"/>
      <c r="Y245" s="191"/>
      <c r="Z245" s="191"/>
    </row>
    <row r="246" spans="1:26">
      <c r="A246" s="191"/>
      <c r="B246" s="192"/>
      <c r="C246" s="193"/>
      <c r="D246" s="522" t="s">
        <v>439</v>
      </c>
      <c r="E246" s="522"/>
      <c r="F246" s="191"/>
      <c r="G246" s="195">
        <v>10.08</v>
      </c>
      <c r="H246" s="194"/>
      <c r="I246" s="194"/>
      <c r="J246" s="191"/>
      <c r="K246" s="191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7"/>
      <c r="W246" s="198"/>
      <c r="X246" s="191"/>
      <c r="Y246" s="191"/>
      <c r="Z246" s="191"/>
    </row>
    <row r="247" spans="1:26" ht="12" customHeight="1">
      <c r="A247" s="191"/>
      <c r="B247" s="192"/>
      <c r="C247" s="193"/>
      <c r="D247" s="521" t="s">
        <v>440</v>
      </c>
      <c r="E247" s="521"/>
      <c r="F247" s="191"/>
      <c r="G247" s="195"/>
      <c r="H247" s="194"/>
      <c r="I247" s="194"/>
      <c r="J247" s="191"/>
      <c r="K247" s="191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7"/>
      <c r="W247" s="198"/>
      <c r="X247" s="191"/>
      <c r="Y247" s="191"/>
      <c r="Z247" s="191"/>
    </row>
    <row r="248" spans="1:26">
      <c r="A248" s="191"/>
      <c r="B248" s="192"/>
      <c r="C248" s="193"/>
      <c r="D248" s="522" t="s">
        <v>441</v>
      </c>
      <c r="E248" s="522"/>
      <c r="F248" s="191"/>
      <c r="G248" s="195">
        <v>22.25855</v>
      </c>
      <c r="H248" s="194"/>
      <c r="I248" s="194"/>
      <c r="J248" s="191"/>
      <c r="K248" s="191"/>
      <c r="L248" s="195"/>
      <c r="M248" s="195"/>
      <c r="N248" s="195"/>
      <c r="O248" s="195"/>
      <c r="P248" s="195"/>
      <c r="Q248" s="195"/>
      <c r="R248" s="195"/>
      <c r="S248" s="195"/>
      <c r="T248" s="195"/>
      <c r="U248" s="195"/>
      <c r="V248" s="197"/>
      <c r="W248" s="198"/>
      <c r="X248" s="191"/>
      <c r="Y248" s="191"/>
      <c r="Z248" s="191"/>
    </row>
    <row r="249" spans="1:26" ht="24.95" customHeight="1">
      <c r="A249" s="204"/>
      <c r="B249" s="205">
        <v>23</v>
      </c>
      <c r="C249" s="206" t="s">
        <v>442</v>
      </c>
      <c r="D249" s="532" t="s">
        <v>443</v>
      </c>
      <c r="E249" s="532"/>
      <c r="F249" s="207" t="s">
        <v>444</v>
      </c>
      <c r="G249" s="209">
        <v>108</v>
      </c>
      <c r="H249" s="210"/>
      <c r="I249" s="208">
        <f>ROUND(G249*(H249),2)</f>
        <v>0</v>
      </c>
      <c r="J249" s="207">
        <f>ROUND(G249*(N249),2)</f>
        <v>0</v>
      </c>
      <c r="K249" s="191">
        <f>ROUND(G249*(O249),2)</f>
        <v>0</v>
      </c>
      <c r="L249" s="195">
        <f>ROUND(G249*(H249),2)</f>
        <v>0</v>
      </c>
      <c r="M249" s="195"/>
      <c r="N249" s="195">
        <v>0</v>
      </c>
      <c r="O249" s="195"/>
      <c r="P249" s="195">
        <v>3.0000000000000001E-5</v>
      </c>
      <c r="Q249" s="195"/>
      <c r="R249" s="195">
        <v>3.0000000000000001E-5</v>
      </c>
      <c r="S249" s="195">
        <f>ROUND(G249*(P249),3)</f>
        <v>3.0000000000000001E-3</v>
      </c>
      <c r="T249" s="195"/>
      <c r="U249" s="195"/>
      <c r="V249" s="197">
        <f>ROUND(G249*(X249),3)</f>
        <v>4.2000000000000003E-2</v>
      </c>
      <c r="W249" s="198"/>
      <c r="X249" s="191">
        <v>3.8999999999999999E-4</v>
      </c>
      <c r="Y249" s="191"/>
      <c r="Z249" s="191">
        <v>0</v>
      </c>
    </row>
    <row r="250" spans="1:26" ht="12" customHeight="1">
      <c r="A250" s="191"/>
      <c r="B250" s="192"/>
      <c r="C250" s="193"/>
      <c r="D250" s="521" t="s">
        <v>445</v>
      </c>
      <c r="E250" s="521"/>
      <c r="F250" s="191"/>
      <c r="G250" s="195"/>
      <c r="H250" s="194"/>
      <c r="I250" s="194"/>
      <c r="J250" s="191"/>
      <c r="K250" s="191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7"/>
      <c r="W250" s="198"/>
      <c r="X250" s="191"/>
      <c r="Y250" s="191"/>
      <c r="Z250" s="191"/>
    </row>
    <row r="251" spans="1:26">
      <c r="A251" s="191"/>
      <c r="B251" s="192"/>
      <c r="C251" s="193"/>
      <c r="D251" s="522" t="s">
        <v>446</v>
      </c>
      <c r="E251" s="522"/>
      <c r="F251" s="191"/>
      <c r="G251" s="195">
        <v>108</v>
      </c>
      <c r="H251" s="194"/>
      <c r="I251" s="194"/>
      <c r="J251" s="191"/>
      <c r="K251" s="191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197"/>
      <c r="W251" s="198"/>
      <c r="X251" s="191"/>
      <c r="Y251" s="191"/>
      <c r="Z251" s="191"/>
    </row>
    <row r="252" spans="1:26" ht="24.95" customHeight="1">
      <c r="A252" s="204"/>
      <c r="B252" s="205">
        <v>24</v>
      </c>
      <c r="C252" s="206" t="s">
        <v>447</v>
      </c>
      <c r="D252" s="532" t="s">
        <v>448</v>
      </c>
      <c r="E252" s="532"/>
      <c r="F252" s="207" t="s">
        <v>77</v>
      </c>
      <c r="G252" s="209">
        <v>20</v>
      </c>
      <c r="H252" s="210"/>
      <c r="I252" s="208">
        <f>ROUND(G252*(H252),2)</f>
        <v>0</v>
      </c>
      <c r="J252" s="207">
        <f>ROUND(G252*(N252),2)</f>
        <v>0</v>
      </c>
      <c r="K252" s="191">
        <f>ROUND(G252*(O252),2)</f>
        <v>0</v>
      </c>
      <c r="L252" s="195">
        <f>ROUND(G252*(H252),2)</f>
        <v>0</v>
      </c>
      <c r="M252" s="195"/>
      <c r="N252" s="195">
        <v>0</v>
      </c>
      <c r="O252" s="195"/>
      <c r="P252" s="195">
        <v>0</v>
      </c>
      <c r="Q252" s="195"/>
      <c r="R252" s="195">
        <v>0</v>
      </c>
      <c r="S252" s="195">
        <f>ROUND(G252*(P252),3)</f>
        <v>0</v>
      </c>
      <c r="T252" s="195"/>
      <c r="U252" s="195"/>
      <c r="V252" s="197">
        <f>ROUND(G252*(X252),3)</f>
        <v>3.38</v>
      </c>
      <c r="W252" s="198"/>
      <c r="X252" s="191">
        <v>0.16900000000000001</v>
      </c>
      <c r="Y252" s="191"/>
      <c r="Z252" s="191">
        <v>0</v>
      </c>
    </row>
    <row r="253" spans="1:26" ht="12" customHeight="1">
      <c r="A253" s="191"/>
      <c r="B253" s="192"/>
      <c r="C253" s="193"/>
      <c r="D253" s="521" t="s">
        <v>449</v>
      </c>
      <c r="E253" s="521"/>
      <c r="F253" s="191"/>
      <c r="G253" s="195"/>
      <c r="H253" s="194"/>
      <c r="I253" s="194"/>
      <c r="J253" s="191"/>
      <c r="K253" s="191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7"/>
      <c r="W253" s="198"/>
      <c r="X253" s="191"/>
      <c r="Y253" s="191"/>
      <c r="Z253" s="191"/>
    </row>
    <row r="254" spans="1:26">
      <c r="A254" s="191"/>
      <c r="B254" s="192"/>
      <c r="C254" s="193"/>
      <c r="D254" s="522">
        <v>20</v>
      </c>
      <c r="E254" s="522"/>
      <c r="F254" s="191"/>
      <c r="G254" s="195">
        <v>20</v>
      </c>
      <c r="H254" s="194"/>
      <c r="I254" s="194"/>
      <c r="J254" s="191"/>
      <c r="K254" s="191"/>
      <c r="L254" s="195"/>
      <c r="M254" s="195"/>
      <c r="N254" s="195"/>
      <c r="O254" s="195"/>
      <c r="P254" s="195"/>
      <c r="Q254" s="195"/>
      <c r="R254" s="195"/>
      <c r="S254" s="195"/>
      <c r="T254" s="195"/>
      <c r="U254" s="195"/>
      <c r="V254" s="197"/>
      <c r="W254" s="198"/>
      <c r="X254" s="191"/>
      <c r="Y254" s="191"/>
      <c r="Z254" s="191"/>
    </row>
    <row r="255" spans="1:26" ht="24.95" customHeight="1">
      <c r="A255" s="204"/>
      <c r="B255" s="205">
        <v>25</v>
      </c>
      <c r="C255" s="206" t="s">
        <v>103</v>
      </c>
      <c r="D255" s="532" t="s">
        <v>450</v>
      </c>
      <c r="E255" s="532"/>
      <c r="F255" s="207" t="s">
        <v>105</v>
      </c>
      <c r="G255" s="209">
        <v>32.152745250000002</v>
      </c>
      <c r="H255" s="210"/>
      <c r="I255" s="208">
        <f>ROUND(G255*(H255),2)</f>
        <v>0</v>
      </c>
      <c r="J255" s="207">
        <f>ROUND(G255*(N255),2)</f>
        <v>0</v>
      </c>
      <c r="K255" s="191">
        <f>ROUND(G255*(O255),2)</f>
        <v>0</v>
      </c>
      <c r="L255" s="195">
        <f>ROUND(G255*(H255),2)</f>
        <v>0</v>
      </c>
      <c r="M255" s="195"/>
      <c r="N255" s="195">
        <v>0</v>
      </c>
      <c r="O255" s="195"/>
      <c r="P255" s="195">
        <v>0</v>
      </c>
      <c r="Q255" s="195"/>
      <c r="R255" s="195">
        <v>0</v>
      </c>
      <c r="S255" s="195">
        <f>ROUND(G255*(P255),3)</f>
        <v>0</v>
      </c>
      <c r="T255" s="195"/>
      <c r="U255" s="195"/>
      <c r="V255" s="197">
        <f>ROUND(G255*(X255),3)</f>
        <v>0</v>
      </c>
      <c r="W255" s="198"/>
      <c r="X255" s="191">
        <v>0</v>
      </c>
      <c r="Y255" s="191"/>
      <c r="Z255" s="191">
        <v>0</v>
      </c>
    </row>
    <row r="256" spans="1:26" ht="24.95" customHeight="1">
      <c r="A256" s="204"/>
      <c r="B256" s="205">
        <v>26</v>
      </c>
      <c r="C256" s="206" t="s">
        <v>106</v>
      </c>
      <c r="D256" s="532" t="s">
        <v>107</v>
      </c>
      <c r="E256" s="532"/>
      <c r="F256" s="207" t="s">
        <v>105</v>
      </c>
      <c r="G256" s="209">
        <v>32.152745250000002</v>
      </c>
      <c r="H256" s="210"/>
      <c r="I256" s="208">
        <f>ROUND(G256*(H256),2)</f>
        <v>0</v>
      </c>
      <c r="J256" s="207">
        <f>ROUND(G256*(N256),2)</f>
        <v>0</v>
      </c>
      <c r="K256" s="191">
        <f>ROUND(G256*(O256),2)</f>
        <v>0</v>
      </c>
      <c r="L256" s="195">
        <f>ROUND(G256*(H256),2)</f>
        <v>0</v>
      </c>
      <c r="M256" s="195"/>
      <c r="N256" s="195">
        <v>0</v>
      </c>
      <c r="O256" s="195"/>
      <c r="P256" s="195">
        <v>0</v>
      </c>
      <c r="Q256" s="195"/>
      <c r="R256" s="195">
        <v>0</v>
      </c>
      <c r="S256" s="195">
        <f>ROUND(G256*(P256),3)</f>
        <v>0</v>
      </c>
      <c r="T256" s="195"/>
      <c r="U256" s="195"/>
      <c r="V256" s="197">
        <f>ROUND(G256*(X256),3)</f>
        <v>0</v>
      </c>
      <c r="W256" s="198"/>
      <c r="X256" s="191">
        <v>0</v>
      </c>
      <c r="Y256" s="191"/>
      <c r="Z256" s="191">
        <v>0</v>
      </c>
    </row>
    <row r="257" spans="1:26" ht="24.95" customHeight="1">
      <c r="A257" s="204"/>
      <c r="B257" s="205">
        <v>27</v>
      </c>
      <c r="C257" s="206" t="s">
        <v>110</v>
      </c>
      <c r="D257" s="532" t="s">
        <v>111</v>
      </c>
      <c r="E257" s="532"/>
      <c r="F257" s="207" t="s">
        <v>105</v>
      </c>
      <c r="G257" s="209">
        <v>450.142</v>
      </c>
      <c r="H257" s="210"/>
      <c r="I257" s="208">
        <f>ROUND(G257*(H257),2)</f>
        <v>0</v>
      </c>
      <c r="J257" s="207">
        <f>ROUND(G257*(N257),2)</f>
        <v>0</v>
      </c>
      <c r="K257" s="191">
        <f>ROUND(G257*(O257),2)</f>
        <v>0</v>
      </c>
      <c r="L257" s="195">
        <f>ROUND(G257*(H257),2)</f>
        <v>0</v>
      </c>
      <c r="M257" s="195"/>
      <c r="N257" s="195">
        <v>0</v>
      </c>
      <c r="O257" s="195"/>
      <c r="P257" s="195">
        <v>0</v>
      </c>
      <c r="Q257" s="195"/>
      <c r="R257" s="195">
        <v>0</v>
      </c>
      <c r="S257" s="195">
        <f>ROUND(G257*(P257),3)</f>
        <v>0</v>
      </c>
      <c r="T257" s="195"/>
      <c r="U257" s="195"/>
      <c r="V257" s="197">
        <f>ROUND(G257*(X257),3)</f>
        <v>0</v>
      </c>
      <c r="W257" s="198"/>
      <c r="X257" s="191">
        <v>0</v>
      </c>
      <c r="Y257" s="191"/>
      <c r="Z257" s="191">
        <v>0</v>
      </c>
    </row>
    <row r="258" spans="1:26" ht="12" customHeight="1">
      <c r="A258" s="191"/>
      <c r="B258" s="192"/>
      <c r="C258" s="193"/>
      <c r="D258" s="521" t="s">
        <v>90</v>
      </c>
      <c r="E258" s="521"/>
      <c r="F258" s="191"/>
      <c r="G258" s="195"/>
      <c r="H258" s="194"/>
      <c r="I258" s="194"/>
      <c r="J258" s="191"/>
      <c r="K258" s="191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7"/>
      <c r="W258" s="198"/>
      <c r="X258" s="191"/>
      <c r="Y258" s="191"/>
      <c r="Z258" s="191"/>
    </row>
    <row r="259" spans="1:26">
      <c r="A259" s="191"/>
      <c r="B259" s="192"/>
      <c r="C259" s="193"/>
      <c r="D259" s="522" t="s">
        <v>451</v>
      </c>
      <c r="E259" s="522"/>
      <c r="F259" s="191"/>
      <c r="G259" s="195">
        <v>450.142</v>
      </c>
      <c r="H259" s="194"/>
      <c r="I259" s="194"/>
      <c r="J259" s="191"/>
      <c r="K259" s="191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7"/>
      <c r="W259" s="198"/>
      <c r="X259" s="191"/>
      <c r="Y259" s="191"/>
      <c r="Z259" s="191"/>
    </row>
    <row r="260" spans="1:26" ht="24.95" customHeight="1">
      <c r="A260" s="204"/>
      <c r="B260" s="205">
        <v>28</v>
      </c>
      <c r="C260" s="206" t="s">
        <v>113</v>
      </c>
      <c r="D260" s="532" t="s">
        <v>114</v>
      </c>
      <c r="E260" s="532"/>
      <c r="F260" s="207" t="s">
        <v>105</v>
      </c>
      <c r="G260" s="209">
        <v>32.152745250000002</v>
      </c>
      <c r="H260" s="210"/>
      <c r="I260" s="208">
        <f>ROUND(G260*(H260),2)</f>
        <v>0</v>
      </c>
      <c r="J260" s="207">
        <f>ROUND(G260*(N260),2)</f>
        <v>0</v>
      </c>
      <c r="K260" s="191">
        <f>ROUND(G260*(O260),2)</f>
        <v>0</v>
      </c>
      <c r="L260" s="195">
        <f>ROUND(G260*(H260),2)</f>
        <v>0</v>
      </c>
      <c r="M260" s="195"/>
      <c r="N260" s="195">
        <v>0</v>
      </c>
      <c r="O260" s="195"/>
      <c r="P260" s="195">
        <v>0</v>
      </c>
      <c r="Q260" s="195"/>
      <c r="R260" s="195">
        <v>0</v>
      </c>
      <c r="S260" s="195">
        <f>ROUND(G260*(P260),3)</f>
        <v>0</v>
      </c>
      <c r="T260" s="195"/>
      <c r="U260" s="195"/>
      <c r="V260" s="197">
        <f>ROUND(G260*(X260),3)</f>
        <v>0</v>
      </c>
      <c r="W260" s="198"/>
      <c r="X260" s="191">
        <v>0</v>
      </c>
      <c r="Y260" s="191"/>
      <c r="Z260" s="191">
        <v>0</v>
      </c>
    </row>
    <row r="261" spans="1:26" ht="24.95" customHeight="1">
      <c r="A261" s="204"/>
      <c r="B261" s="205">
        <v>29</v>
      </c>
      <c r="C261" s="206" t="s">
        <v>115</v>
      </c>
      <c r="D261" s="532" t="s">
        <v>116</v>
      </c>
      <c r="E261" s="532"/>
      <c r="F261" s="207" t="s">
        <v>105</v>
      </c>
      <c r="G261" s="209">
        <v>257.22399999999999</v>
      </c>
      <c r="H261" s="210"/>
      <c r="I261" s="208">
        <f>ROUND(G261*(H261),2)</f>
        <v>0</v>
      </c>
      <c r="J261" s="207">
        <f>ROUND(G261*(N261),2)</f>
        <v>0</v>
      </c>
      <c r="K261" s="191">
        <f>ROUND(G261*(O261),2)</f>
        <v>0</v>
      </c>
      <c r="L261" s="195">
        <f>ROUND(G261*(H261),2)</f>
        <v>0</v>
      </c>
      <c r="M261" s="195"/>
      <c r="N261" s="195">
        <v>0</v>
      </c>
      <c r="O261" s="195"/>
      <c r="P261" s="195">
        <v>0</v>
      </c>
      <c r="Q261" s="195"/>
      <c r="R261" s="195">
        <v>0</v>
      </c>
      <c r="S261" s="195">
        <f>ROUND(G261*(P261),3)</f>
        <v>0</v>
      </c>
      <c r="T261" s="195"/>
      <c r="U261" s="195"/>
      <c r="V261" s="197">
        <f>ROUND(G261*(X261),3)</f>
        <v>0</v>
      </c>
      <c r="W261" s="198"/>
      <c r="X261" s="191">
        <v>0</v>
      </c>
      <c r="Y261" s="191"/>
      <c r="Z261" s="191">
        <v>0</v>
      </c>
    </row>
    <row r="262" spans="1:26" ht="12" customHeight="1">
      <c r="A262" s="191"/>
      <c r="B262" s="192"/>
      <c r="C262" s="193"/>
      <c r="D262" s="521" t="s">
        <v>90</v>
      </c>
      <c r="E262" s="521"/>
      <c r="F262" s="191"/>
      <c r="G262" s="195"/>
      <c r="H262" s="194"/>
      <c r="I262" s="194"/>
      <c r="J262" s="191"/>
      <c r="K262" s="191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7"/>
      <c r="W262" s="198"/>
      <c r="X262" s="191"/>
      <c r="Y262" s="191"/>
      <c r="Z262" s="191"/>
    </row>
    <row r="263" spans="1:26">
      <c r="A263" s="191"/>
      <c r="B263" s="192"/>
      <c r="C263" s="193"/>
      <c r="D263" s="522" t="s">
        <v>452</v>
      </c>
      <c r="E263" s="522"/>
      <c r="F263" s="191"/>
      <c r="G263" s="195">
        <v>257.22399999999999</v>
      </c>
      <c r="H263" s="194"/>
      <c r="I263" s="194"/>
      <c r="J263" s="191"/>
      <c r="K263" s="191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7"/>
      <c r="W263" s="198"/>
      <c r="X263" s="191"/>
      <c r="Y263" s="191"/>
      <c r="Z263" s="191"/>
    </row>
    <row r="264" spans="1:26" ht="24.95" customHeight="1">
      <c r="A264" s="204"/>
      <c r="B264" s="205">
        <v>30</v>
      </c>
      <c r="C264" s="206" t="s">
        <v>453</v>
      </c>
      <c r="D264" s="532" t="s">
        <v>454</v>
      </c>
      <c r="E264" s="532"/>
      <c r="F264" s="207" t="s">
        <v>105</v>
      </c>
      <c r="G264" s="209">
        <v>32.152745250000002</v>
      </c>
      <c r="H264" s="210"/>
      <c r="I264" s="208">
        <f>ROUND(G264*(H264),2)</f>
        <v>0</v>
      </c>
      <c r="J264" s="207">
        <f>ROUND(G264*(N264),2)</f>
        <v>0</v>
      </c>
      <c r="K264" s="191">
        <f>ROUND(G264*(O264),2)</f>
        <v>0</v>
      </c>
      <c r="L264" s="195">
        <f>ROUND(G264*(H264),2)</f>
        <v>0</v>
      </c>
      <c r="M264" s="195"/>
      <c r="N264" s="195">
        <v>0</v>
      </c>
      <c r="O264" s="195"/>
      <c r="P264" s="195">
        <v>0</v>
      </c>
      <c r="Q264" s="195"/>
      <c r="R264" s="195">
        <v>0</v>
      </c>
      <c r="S264" s="195">
        <f>ROUND(G264*(P264),3)</f>
        <v>0</v>
      </c>
      <c r="T264" s="195"/>
      <c r="U264" s="195"/>
      <c r="V264" s="197">
        <f>ROUND(G264*(X264),3)</f>
        <v>0</v>
      </c>
      <c r="W264" s="198"/>
      <c r="X264" s="191">
        <v>0</v>
      </c>
      <c r="Y264" s="191"/>
      <c r="Z264" s="191">
        <v>0</v>
      </c>
    </row>
    <row r="265" spans="1:26" ht="24.95" customHeight="1">
      <c r="A265" s="204"/>
      <c r="B265" s="205">
        <v>31</v>
      </c>
      <c r="C265" s="206" t="s">
        <v>455</v>
      </c>
      <c r="D265" s="532" t="s">
        <v>456</v>
      </c>
      <c r="E265" s="532"/>
      <c r="F265" s="207" t="s">
        <v>77</v>
      </c>
      <c r="G265" s="209">
        <v>478.33</v>
      </c>
      <c r="H265" s="210"/>
      <c r="I265" s="208">
        <f>ROUND(G265*(H265),2)</f>
        <v>0</v>
      </c>
      <c r="J265" s="207">
        <f>ROUND(G265*(N265),2)</f>
        <v>0</v>
      </c>
      <c r="K265" s="191">
        <f>ROUND(G265*(O265),2)</f>
        <v>0</v>
      </c>
      <c r="L265" s="195">
        <f>ROUND(G265*(H265),2)</f>
        <v>0</v>
      </c>
      <c r="M265" s="195"/>
      <c r="N265" s="195">
        <v>0</v>
      </c>
      <c r="O265" s="195"/>
      <c r="P265" s="195">
        <v>2.0000000000000002E-5</v>
      </c>
      <c r="Q265" s="195"/>
      <c r="R265" s="195">
        <v>2.0000000000000002E-5</v>
      </c>
      <c r="S265" s="195">
        <f>ROUND(G265*(P265),3)</f>
        <v>0.01</v>
      </c>
      <c r="T265" s="195"/>
      <c r="U265" s="195"/>
      <c r="V265" s="197">
        <f>ROUND(G265*(X265),3)</f>
        <v>0</v>
      </c>
      <c r="W265" s="198"/>
      <c r="X265" s="191">
        <v>0</v>
      </c>
      <c r="Y265" s="191"/>
      <c r="Z265" s="191">
        <v>0</v>
      </c>
    </row>
    <row r="266" spans="1:26" ht="12" customHeight="1">
      <c r="A266" s="191"/>
      <c r="B266" s="192"/>
      <c r="C266" s="193"/>
      <c r="D266" s="521" t="s">
        <v>457</v>
      </c>
      <c r="E266" s="521"/>
      <c r="F266" s="191"/>
      <c r="G266" s="195"/>
      <c r="H266" s="194"/>
      <c r="I266" s="194"/>
      <c r="J266" s="191"/>
      <c r="K266" s="191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7"/>
      <c r="W266" s="198"/>
      <c r="X266" s="191"/>
      <c r="Y266" s="191"/>
      <c r="Z266" s="191"/>
    </row>
    <row r="267" spans="1:26">
      <c r="A267" s="191"/>
      <c r="B267" s="192"/>
      <c r="C267" s="193"/>
      <c r="D267" s="522">
        <v>64.64</v>
      </c>
      <c r="E267" s="522"/>
      <c r="F267" s="191"/>
      <c r="G267" s="195">
        <v>64.64</v>
      </c>
      <c r="H267" s="194"/>
      <c r="I267" s="194"/>
      <c r="J267" s="191"/>
      <c r="K267" s="191"/>
      <c r="L267" s="195"/>
      <c r="M267" s="195"/>
      <c r="N267" s="195"/>
      <c r="O267" s="195"/>
      <c r="P267" s="195"/>
      <c r="Q267" s="195"/>
      <c r="R267" s="195"/>
      <c r="S267" s="195"/>
      <c r="T267" s="195"/>
      <c r="U267" s="195"/>
      <c r="V267" s="197"/>
      <c r="W267" s="198"/>
      <c r="X267" s="191"/>
      <c r="Y267" s="191"/>
      <c r="Z267" s="191"/>
    </row>
    <row r="268" spans="1:26" ht="12" customHeight="1">
      <c r="A268" s="191"/>
      <c r="B268" s="192"/>
      <c r="C268" s="193"/>
      <c r="D268" s="521" t="s">
        <v>458</v>
      </c>
      <c r="E268" s="521"/>
      <c r="F268" s="191"/>
      <c r="G268" s="195"/>
      <c r="H268" s="194"/>
      <c r="I268" s="194"/>
      <c r="J268" s="191"/>
      <c r="K268" s="191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7"/>
      <c r="W268" s="198"/>
      <c r="X268" s="191"/>
      <c r="Y268" s="191"/>
      <c r="Z268" s="191"/>
    </row>
    <row r="269" spans="1:26">
      <c r="A269" s="191"/>
      <c r="B269" s="192"/>
      <c r="C269" s="193"/>
      <c r="D269" s="522">
        <v>108.96</v>
      </c>
      <c r="E269" s="522"/>
      <c r="F269" s="191"/>
      <c r="G269" s="195">
        <v>108.96</v>
      </c>
      <c r="H269" s="194"/>
      <c r="I269" s="194"/>
      <c r="J269" s="191"/>
      <c r="K269" s="191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7"/>
      <c r="W269" s="198"/>
      <c r="X269" s="191"/>
      <c r="Y269" s="191"/>
      <c r="Z269" s="191"/>
    </row>
    <row r="270" spans="1:26" ht="12" customHeight="1">
      <c r="A270" s="191"/>
      <c r="B270" s="192"/>
      <c r="C270" s="193"/>
      <c r="D270" s="521" t="s">
        <v>459</v>
      </c>
      <c r="E270" s="521"/>
      <c r="F270" s="191"/>
      <c r="G270" s="195"/>
      <c r="H270" s="194"/>
      <c r="I270" s="194"/>
      <c r="J270" s="191"/>
      <c r="K270" s="191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7"/>
      <c r="W270" s="198"/>
      <c r="X270" s="191"/>
      <c r="Y270" s="191"/>
      <c r="Z270" s="191"/>
    </row>
    <row r="271" spans="1:26">
      <c r="A271" s="191"/>
      <c r="B271" s="192"/>
      <c r="C271" s="193"/>
      <c r="D271" s="522">
        <v>304.73</v>
      </c>
      <c r="E271" s="522"/>
      <c r="F271" s="191"/>
      <c r="G271" s="195">
        <v>304.73</v>
      </c>
      <c r="H271" s="194"/>
      <c r="I271" s="194"/>
      <c r="J271" s="191"/>
      <c r="K271" s="191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7"/>
      <c r="W271" s="198"/>
      <c r="X271" s="191"/>
      <c r="Y271" s="191"/>
      <c r="Z271" s="191"/>
    </row>
    <row r="272" spans="1:26" ht="24.95" customHeight="1">
      <c r="A272" s="204"/>
      <c r="B272" s="205">
        <v>32</v>
      </c>
      <c r="C272" s="206" t="s">
        <v>460</v>
      </c>
      <c r="D272" s="532" t="s">
        <v>461</v>
      </c>
      <c r="E272" s="532"/>
      <c r="F272" s="207" t="s">
        <v>169</v>
      </c>
      <c r="G272" s="209">
        <v>65.850999999999999</v>
      </c>
      <c r="H272" s="210"/>
      <c r="I272" s="208">
        <f>ROUND(G272*(H272),2)</f>
        <v>0</v>
      </c>
      <c r="J272" s="207">
        <f>ROUND(G272*(N272),2)</f>
        <v>0</v>
      </c>
      <c r="K272" s="191">
        <f>ROUND(G272*(O272),2)</f>
        <v>0</v>
      </c>
      <c r="L272" s="195">
        <f>ROUND(G272*(H272),2)</f>
        <v>0</v>
      </c>
      <c r="M272" s="195"/>
      <c r="N272" s="195">
        <v>0</v>
      </c>
      <c r="O272" s="195"/>
      <c r="P272" s="195">
        <v>1.6000000000000001E-4</v>
      </c>
      <c r="Q272" s="195"/>
      <c r="R272" s="195">
        <v>1.6000000000000001E-4</v>
      </c>
      <c r="S272" s="195">
        <f>ROUND(G272*(P272),3)</f>
        <v>1.0999999999999999E-2</v>
      </c>
      <c r="T272" s="195"/>
      <c r="U272" s="195"/>
      <c r="V272" s="197">
        <f>ROUND(G272*(X272),3)</f>
        <v>0</v>
      </c>
      <c r="W272" s="198"/>
      <c r="X272" s="191">
        <v>0</v>
      </c>
      <c r="Y272" s="191"/>
      <c r="Z272" s="191">
        <v>0</v>
      </c>
    </row>
    <row r="273" spans="1:26" ht="12" customHeight="1">
      <c r="A273" s="191"/>
      <c r="B273" s="192"/>
      <c r="C273" s="193"/>
      <c r="D273" s="521" t="s">
        <v>462</v>
      </c>
      <c r="E273" s="521"/>
      <c r="F273" s="191"/>
      <c r="G273" s="195"/>
      <c r="H273" s="194"/>
      <c r="I273" s="194"/>
      <c r="J273" s="191"/>
      <c r="K273" s="191"/>
      <c r="L273" s="195"/>
      <c r="M273" s="195"/>
      <c r="N273" s="195"/>
      <c r="O273" s="195"/>
      <c r="P273" s="195"/>
      <c r="Q273" s="195"/>
      <c r="R273" s="195"/>
      <c r="S273" s="195"/>
      <c r="T273" s="195"/>
      <c r="U273" s="195"/>
      <c r="V273" s="197"/>
      <c r="W273" s="198"/>
      <c r="X273" s="191"/>
      <c r="Y273" s="191"/>
      <c r="Z273" s="191"/>
    </row>
    <row r="274" spans="1:26">
      <c r="A274" s="191"/>
      <c r="B274" s="192"/>
      <c r="C274" s="193"/>
      <c r="D274" s="522" t="s">
        <v>463</v>
      </c>
      <c r="E274" s="522"/>
      <c r="F274" s="191"/>
      <c r="G274" s="195">
        <v>7.22</v>
      </c>
      <c r="H274" s="194"/>
      <c r="I274" s="194"/>
      <c r="J274" s="191"/>
      <c r="K274" s="191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7"/>
      <c r="W274" s="198"/>
      <c r="X274" s="191"/>
      <c r="Y274" s="191"/>
      <c r="Z274" s="191"/>
    </row>
    <row r="275" spans="1:26" ht="12" customHeight="1">
      <c r="A275" s="191"/>
      <c r="B275" s="192"/>
      <c r="C275" s="193"/>
      <c r="D275" s="521" t="s">
        <v>464</v>
      </c>
      <c r="E275" s="521"/>
      <c r="F275" s="191"/>
      <c r="G275" s="195"/>
      <c r="H275" s="194"/>
      <c r="I275" s="194"/>
      <c r="J275" s="191"/>
      <c r="K275" s="191"/>
      <c r="L275" s="195"/>
      <c r="M275" s="195"/>
      <c r="N275" s="195"/>
      <c r="O275" s="195"/>
      <c r="P275" s="195"/>
      <c r="Q275" s="195"/>
      <c r="R275" s="195"/>
      <c r="S275" s="195"/>
      <c r="T275" s="195"/>
      <c r="U275" s="195"/>
      <c r="V275" s="197"/>
      <c r="W275" s="198"/>
      <c r="X275" s="191"/>
      <c r="Y275" s="191"/>
      <c r="Z275" s="191"/>
    </row>
    <row r="276" spans="1:26">
      <c r="A276" s="191"/>
      <c r="B276" s="192"/>
      <c r="C276" s="193"/>
      <c r="D276" s="522" t="s">
        <v>463</v>
      </c>
      <c r="E276" s="522"/>
      <c r="F276" s="191"/>
      <c r="G276" s="195">
        <v>7.22</v>
      </c>
      <c r="H276" s="194"/>
      <c r="I276" s="194"/>
      <c r="J276" s="191"/>
      <c r="K276" s="191"/>
      <c r="L276" s="195"/>
      <c r="M276" s="195"/>
      <c r="N276" s="195"/>
      <c r="O276" s="195"/>
      <c r="P276" s="195"/>
      <c r="Q276" s="195"/>
      <c r="R276" s="195"/>
      <c r="S276" s="195"/>
      <c r="T276" s="195"/>
      <c r="U276" s="195"/>
      <c r="V276" s="197"/>
      <c r="W276" s="198"/>
      <c r="X276" s="191"/>
      <c r="Y276" s="191"/>
      <c r="Z276" s="191"/>
    </row>
    <row r="277" spans="1:26" ht="12" customHeight="1">
      <c r="A277" s="191"/>
      <c r="B277" s="192"/>
      <c r="C277" s="193"/>
      <c r="D277" s="521" t="s">
        <v>465</v>
      </c>
      <c r="E277" s="521"/>
      <c r="F277" s="191"/>
      <c r="G277" s="195"/>
      <c r="H277" s="194"/>
      <c r="I277" s="194"/>
      <c r="J277" s="191"/>
      <c r="K277" s="191"/>
      <c r="L277" s="195"/>
      <c r="M277" s="195"/>
      <c r="N277" s="195"/>
      <c r="O277" s="195"/>
      <c r="P277" s="195"/>
      <c r="Q277" s="195"/>
      <c r="R277" s="195"/>
      <c r="S277" s="195"/>
      <c r="T277" s="195"/>
      <c r="U277" s="195"/>
      <c r="V277" s="197"/>
      <c r="W277" s="198"/>
      <c r="X277" s="191"/>
      <c r="Y277" s="191"/>
      <c r="Z277" s="191"/>
    </row>
    <row r="278" spans="1:26">
      <c r="A278" s="191"/>
      <c r="B278" s="192"/>
      <c r="C278" s="193"/>
      <c r="D278" s="522" t="s">
        <v>466</v>
      </c>
      <c r="E278" s="522"/>
      <c r="F278" s="191"/>
      <c r="G278" s="195">
        <v>6.56</v>
      </c>
      <c r="H278" s="194"/>
      <c r="I278" s="194"/>
      <c r="J278" s="191"/>
      <c r="K278" s="191"/>
      <c r="L278" s="195"/>
      <c r="M278" s="195"/>
      <c r="N278" s="195"/>
      <c r="O278" s="195"/>
      <c r="P278" s="195"/>
      <c r="Q278" s="195"/>
      <c r="R278" s="195"/>
      <c r="S278" s="195"/>
      <c r="T278" s="195"/>
      <c r="U278" s="195"/>
      <c r="V278" s="197"/>
      <c r="W278" s="198"/>
      <c r="X278" s="191"/>
      <c r="Y278" s="191"/>
      <c r="Z278" s="191"/>
    </row>
    <row r="279" spans="1:26" ht="12" customHeight="1">
      <c r="A279" s="191"/>
      <c r="B279" s="192"/>
      <c r="C279" s="193"/>
      <c r="D279" s="521" t="s">
        <v>467</v>
      </c>
      <c r="E279" s="521"/>
      <c r="F279" s="191"/>
      <c r="G279" s="195"/>
      <c r="H279" s="194"/>
      <c r="I279" s="194"/>
      <c r="J279" s="191"/>
      <c r="K279" s="191"/>
      <c r="L279" s="195"/>
      <c r="M279" s="195"/>
      <c r="N279" s="195"/>
      <c r="O279" s="195"/>
      <c r="P279" s="195"/>
      <c r="Q279" s="195"/>
      <c r="R279" s="195"/>
      <c r="S279" s="195"/>
      <c r="T279" s="195"/>
      <c r="U279" s="195"/>
      <c r="V279" s="197"/>
      <c r="W279" s="198"/>
      <c r="X279" s="191"/>
      <c r="Y279" s="191"/>
      <c r="Z279" s="191"/>
    </row>
    <row r="280" spans="1:26">
      <c r="A280" s="191"/>
      <c r="B280" s="192"/>
      <c r="C280" s="193"/>
      <c r="D280" s="522">
        <v>9.75</v>
      </c>
      <c r="E280" s="522"/>
      <c r="F280" s="191"/>
      <c r="G280" s="195">
        <v>9.75</v>
      </c>
      <c r="H280" s="194"/>
      <c r="I280" s="194"/>
      <c r="J280" s="191"/>
      <c r="K280" s="191"/>
      <c r="L280" s="195"/>
      <c r="M280" s="195"/>
      <c r="N280" s="195"/>
      <c r="O280" s="195"/>
      <c r="P280" s="195"/>
      <c r="Q280" s="195"/>
      <c r="R280" s="195"/>
      <c r="S280" s="195"/>
      <c r="T280" s="195"/>
      <c r="U280" s="195"/>
      <c r="V280" s="197"/>
      <c r="W280" s="198"/>
      <c r="X280" s="191"/>
      <c r="Y280" s="191"/>
      <c r="Z280" s="191"/>
    </row>
    <row r="281" spans="1:26" ht="12" customHeight="1">
      <c r="A281" s="191"/>
      <c r="B281" s="192"/>
      <c r="C281" s="193"/>
      <c r="D281" s="521" t="s">
        <v>468</v>
      </c>
      <c r="E281" s="521"/>
      <c r="F281" s="191"/>
      <c r="G281" s="195"/>
      <c r="H281" s="194"/>
      <c r="I281" s="194"/>
      <c r="J281" s="191"/>
      <c r="K281" s="191"/>
      <c r="L281" s="195"/>
      <c r="M281" s="195"/>
      <c r="N281" s="195"/>
      <c r="O281" s="195"/>
      <c r="P281" s="195"/>
      <c r="Q281" s="195"/>
      <c r="R281" s="195"/>
      <c r="S281" s="195"/>
      <c r="T281" s="195"/>
      <c r="U281" s="195"/>
      <c r="V281" s="197"/>
      <c r="W281" s="198"/>
      <c r="X281" s="191"/>
      <c r="Y281" s="191"/>
      <c r="Z281" s="191"/>
    </row>
    <row r="282" spans="1:26">
      <c r="A282" s="191"/>
      <c r="B282" s="192"/>
      <c r="C282" s="193"/>
      <c r="D282" s="522">
        <v>2.7</v>
      </c>
      <c r="E282" s="522"/>
      <c r="F282" s="191"/>
      <c r="G282" s="195">
        <v>2.7</v>
      </c>
      <c r="H282" s="194"/>
      <c r="I282" s="194"/>
      <c r="J282" s="191"/>
      <c r="K282" s="191"/>
      <c r="L282" s="195"/>
      <c r="M282" s="195"/>
      <c r="N282" s="195"/>
      <c r="O282" s="195"/>
      <c r="P282" s="195"/>
      <c r="Q282" s="195"/>
      <c r="R282" s="195"/>
      <c r="S282" s="195"/>
      <c r="T282" s="195"/>
      <c r="U282" s="195"/>
      <c r="V282" s="197"/>
      <c r="W282" s="198"/>
      <c r="X282" s="191"/>
      <c r="Y282" s="191"/>
      <c r="Z282" s="191"/>
    </row>
    <row r="283" spans="1:26" ht="12" customHeight="1">
      <c r="A283" s="191"/>
      <c r="B283" s="192"/>
      <c r="C283" s="193"/>
      <c r="D283" s="521" t="s">
        <v>469</v>
      </c>
      <c r="E283" s="521"/>
      <c r="F283" s="191"/>
      <c r="G283" s="195"/>
      <c r="H283" s="194"/>
      <c r="I283" s="194"/>
      <c r="J283" s="191"/>
      <c r="K283" s="191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7"/>
      <c r="W283" s="198"/>
      <c r="X283" s="191"/>
      <c r="Y283" s="191"/>
      <c r="Z283" s="191"/>
    </row>
    <row r="284" spans="1:26">
      <c r="A284" s="191"/>
      <c r="B284" s="192"/>
      <c r="C284" s="193"/>
      <c r="D284" s="522">
        <v>1.7</v>
      </c>
      <c r="E284" s="522"/>
      <c r="F284" s="191"/>
      <c r="G284" s="195">
        <v>1.7</v>
      </c>
      <c r="H284" s="194"/>
      <c r="I284" s="194"/>
      <c r="J284" s="191"/>
      <c r="K284" s="191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7"/>
      <c r="W284" s="198"/>
      <c r="X284" s="191"/>
      <c r="Y284" s="191"/>
      <c r="Z284" s="191"/>
    </row>
    <row r="285" spans="1:26" ht="12" customHeight="1">
      <c r="A285" s="191"/>
      <c r="B285" s="192"/>
      <c r="C285" s="193"/>
      <c r="D285" s="521" t="s">
        <v>470</v>
      </c>
      <c r="E285" s="521"/>
      <c r="F285" s="191"/>
      <c r="G285" s="195"/>
      <c r="H285" s="194"/>
      <c r="I285" s="194"/>
      <c r="J285" s="191"/>
      <c r="K285" s="191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7"/>
      <c r="W285" s="198"/>
      <c r="X285" s="191"/>
      <c r="Y285" s="191"/>
      <c r="Z285" s="191"/>
    </row>
    <row r="286" spans="1:26">
      <c r="A286" s="191"/>
      <c r="B286" s="192"/>
      <c r="C286" s="193"/>
      <c r="D286" s="522">
        <v>1.1000000000000001</v>
      </c>
      <c r="E286" s="522"/>
      <c r="F286" s="191"/>
      <c r="G286" s="195">
        <v>1.1000000000000001</v>
      </c>
      <c r="H286" s="194"/>
      <c r="I286" s="194"/>
      <c r="J286" s="191"/>
      <c r="K286" s="191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7"/>
      <c r="W286" s="198"/>
      <c r="X286" s="191"/>
      <c r="Y286" s="191"/>
      <c r="Z286" s="191"/>
    </row>
    <row r="287" spans="1:26" ht="12" customHeight="1">
      <c r="A287" s="191"/>
      <c r="B287" s="192"/>
      <c r="C287" s="193"/>
      <c r="D287" s="521" t="s">
        <v>471</v>
      </c>
      <c r="E287" s="521"/>
      <c r="F287" s="191"/>
      <c r="G287" s="195"/>
      <c r="H287" s="194"/>
      <c r="I287" s="194"/>
      <c r="J287" s="191"/>
      <c r="K287" s="191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7"/>
      <c r="W287" s="198"/>
      <c r="X287" s="191"/>
      <c r="Y287" s="191"/>
      <c r="Z287" s="191"/>
    </row>
    <row r="288" spans="1:26">
      <c r="A288" s="191"/>
      <c r="B288" s="192"/>
      <c r="C288" s="193"/>
      <c r="D288" s="522">
        <v>9.1750000000000007</v>
      </c>
      <c r="E288" s="522"/>
      <c r="F288" s="191"/>
      <c r="G288" s="195">
        <v>9.1750000000000007</v>
      </c>
      <c r="H288" s="194"/>
      <c r="I288" s="194"/>
      <c r="J288" s="191"/>
      <c r="K288" s="191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7"/>
      <c r="W288" s="198"/>
      <c r="X288" s="191"/>
      <c r="Y288" s="191"/>
      <c r="Z288" s="191"/>
    </row>
    <row r="289" spans="1:26" ht="12" customHeight="1">
      <c r="A289" s="191"/>
      <c r="B289" s="192"/>
      <c r="C289" s="193"/>
      <c r="D289" s="521" t="s">
        <v>472</v>
      </c>
      <c r="E289" s="521"/>
      <c r="F289" s="191"/>
      <c r="G289" s="195"/>
      <c r="H289" s="194"/>
      <c r="I289" s="194"/>
      <c r="J289" s="191"/>
      <c r="K289" s="191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7"/>
      <c r="W289" s="198"/>
      <c r="X289" s="191"/>
      <c r="Y289" s="191"/>
      <c r="Z289" s="191"/>
    </row>
    <row r="290" spans="1:26">
      <c r="A290" s="191"/>
      <c r="B290" s="192"/>
      <c r="C290" s="193"/>
      <c r="D290" s="522" t="s">
        <v>473</v>
      </c>
      <c r="E290" s="522"/>
      <c r="F290" s="191"/>
      <c r="G290" s="195">
        <v>5.2759999999999998</v>
      </c>
      <c r="H290" s="194"/>
      <c r="I290" s="194"/>
      <c r="J290" s="191"/>
      <c r="K290" s="191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7"/>
      <c r="W290" s="198"/>
      <c r="X290" s="191"/>
      <c r="Y290" s="191"/>
      <c r="Z290" s="191"/>
    </row>
    <row r="291" spans="1:26" ht="12" customHeight="1">
      <c r="A291" s="191"/>
      <c r="B291" s="192"/>
      <c r="C291" s="193"/>
      <c r="D291" s="521" t="s">
        <v>474</v>
      </c>
      <c r="E291" s="521"/>
      <c r="F291" s="191"/>
      <c r="G291" s="195"/>
      <c r="H291" s="194"/>
      <c r="I291" s="194"/>
      <c r="J291" s="191"/>
      <c r="K291" s="191"/>
      <c r="L291" s="195"/>
      <c r="M291" s="195"/>
      <c r="N291" s="195"/>
      <c r="O291" s="195"/>
      <c r="P291" s="195"/>
      <c r="Q291" s="195"/>
      <c r="R291" s="195"/>
      <c r="S291" s="195"/>
      <c r="T291" s="195"/>
      <c r="U291" s="195"/>
      <c r="V291" s="197"/>
      <c r="W291" s="198"/>
      <c r="X291" s="191"/>
      <c r="Y291" s="191"/>
      <c r="Z291" s="191"/>
    </row>
    <row r="292" spans="1:26">
      <c r="A292" s="191"/>
      <c r="B292" s="192"/>
      <c r="C292" s="193"/>
      <c r="D292" s="522" t="s">
        <v>475</v>
      </c>
      <c r="E292" s="522"/>
      <c r="F292" s="191"/>
      <c r="G292" s="195">
        <v>5.75</v>
      </c>
      <c r="H292" s="194"/>
      <c r="I292" s="194"/>
      <c r="J292" s="191"/>
      <c r="K292" s="191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7"/>
      <c r="W292" s="198"/>
      <c r="X292" s="191"/>
      <c r="Y292" s="191"/>
      <c r="Z292" s="191"/>
    </row>
    <row r="293" spans="1:26" ht="12" customHeight="1">
      <c r="A293" s="191"/>
      <c r="B293" s="192"/>
      <c r="C293" s="193"/>
      <c r="D293" s="521" t="s">
        <v>476</v>
      </c>
      <c r="E293" s="521"/>
      <c r="F293" s="191"/>
      <c r="G293" s="195"/>
      <c r="H293" s="194"/>
      <c r="I293" s="194"/>
      <c r="J293" s="191"/>
      <c r="K293" s="191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7"/>
      <c r="W293" s="198"/>
      <c r="X293" s="191"/>
      <c r="Y293" s="191"/>
      <c r="Z293" s="191"/>
    </row>
    <row r="294" spans="1:26">
      <c r="A294" s="191"/>
      <c r="B294" s="192"/>
      <c r="C294" s="193"/>
      <c r="D294" s="522">
        <v>1.8</v>
      </c>
      <c r="E294" s="522"/>
      <c r="F294" s="191"/>
      <c r="G294" s="195">
        <v>1.8</v>
      </c>
      <c r="H294" s="194"/>
      <c r="I294" s="194"/>
      <c r="J294" s="191"/>
      <c r="K294" s="191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7"/>
      <c r="W294" s="198"/>
      <c r="X294" s="191"/>
      <c r="Y294" s="191"/>
      <c r="Z294" s="191"/>
    </row>
    <row r="295" spans="1:26" ht="12" customHeight="1">
      <c r="A295" s="191"/>
      <c r="B295" s="192"/>
      <c r="C295" s="193"/>
      <c r="D295" s="521" t="s">
        <v>477</v>
      </c>
      <c r="E295" s="521"/>
      <c r="F295" s="191"/>
      <c r="G295" s="195"/>
      <c r="H295" s="194"/>
      <c r="I295" s="194"/>
      <c r="J295" s="191"/>
      <c r="K295" s="191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7"/>
      <c r="W295" s="198"/>
      <c r="X295" s="191"/>
      <c r="Y295" s="191"/>
      <c r="Z295" s="191"/>
    </row>
    <row r="296" spans="1:26">
      <c r="A296" s="191"/>
      <c r="B296" s="192"/>
      <c r="C296" s="193"/>
      <c r="D296" s="522">
        <v>2.8250000000000002</v>
      </c>
      <c r="E296" s="522"/>
      <c r="F296" s="191"/>
      <c r="G296" s="195">
        <v>2.8250000000000002</v>
      </c>
      <c r="H296" s="194"/>
      <c r="I296" s="194"/>
      <c r="J296" s="191"/>
      <c r="K296" s="191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7"/>
      <c r="W296" s="198"/>
      <c r="X296" s="191"/>
      <c r="Y296" s="191"/>
      <c r="Z296" s="191"/>
    </row>
    <row r="297" spans="1:26" ht="12" customHeight="1">
      <c r="A297" s="191"/>
      <c r="B297" s="192"/>
      <c r="C297" s="193"/>
      <c r="D297" s="521" t="s">
        <v>478</v>
      </c>
      <c r="E297" s="521"/>
      <c r="F297" s="191"/>
      <c r="G297" s="195"/>
      <c r="H297" s="194"/>
      <c r="I297" s="194"/>
      <c r="J297" s="191"/>
      <c r="K297" s="191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7"/>
      <c r="W297" s="198"/>
      <c r="X297" s="191"/>
      <c r="Y297" s="191"/>
      <c r="Z297" s="191"/>
    </row>
    <row r="298" spans="1:26">
      <c r="A298" s="191"/>
      <c r="B298" s="192"/>
      <c r="C298" s="193"/>
      <c r="D298" s="522">
        <v>1.55</v>
      </c>
      <c r="E298" s="522"/>
      <c r="F298" s="191"/>
      <c r="G298" s="195">
        <v>1.55</v>
      </c>
      <c r="H298" s="194"/>
      <c r="I298" s="194"/>
      <c r="J298" s="191"/>
      <c r="K298" s="191"/>
      <c r="L298" s="195"/>
      <c r="M298" s="195"/>
      <c r="N298" s="195"/>
      <c r="O298" s="195"/>
      <c r="P298" s="195"/>
      <c r="Q298" s="195"/>
      <c r="R298" s="195"/>
      <c r="S298" s="195"/>
      <c r="T298" s="195"/>
      <c r="U298" s="195"/>
      <c r="V298" s="197"/>
      <c r="W298" s="198"/>
      <c r="X298" s="191"/>
      <c r="Y298" s="191"/>
      <c r="Z298" s="191"/>
    </row>
    <row r="299" spans="1:26" ht="12" customHeight="1">
      <c r="A299" s="191"/>
      <c r="B299" s="192"/>
      <c r="C299" s="193"/>
      <c r="D299" s="521" t="s">
        <v>479</v>
      </c>
      <c r="E299" s="521"/>
      <c r="F299" s="191"/>
      <c r="G299" s="195"/>
      <c r="H299" s="194"/>
      <c r="I299" s="194"/>
      <c r="J299" s="191"/>
      <c r="K299" s="191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7"/>
      <c r="W299" s="198"/>
      <c r="X299" s="191"/>
      <c r="Y299" s="191"/>
      <c r="Z299" s="191"/>
    </row>
    <row r="300" spans="1:26">
      <c r="A300" s="191"/>
      <c r="B300" s="192"/>
      <c r="C300" s="193"/>
      <c r="D300" s="522">
        <v>1.85</v>
      </c>
      <c r="E300" s="522"/>
      <c r="F300" s="191"/>
      <c r="G300" s="195">
        <v>1.85</v>
      </c>
      <c r="H300" s="194"/>
      <c r="I300" s="194"/>
      <c r="J300" s="191"/>
      <c r="K300" s="191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7"/>
      <c r="W300" s="198"/>
      <c r="X300" s="191"/>
      <c r="Y300" s="191"/>
      <c r="Z300" s="191"/>
    </row>
    <row r="301" spans="1:26" ht="12" customHeight="1">
      <c r="A301" s="191"/>
      <c r="B301" s="192"/>
      <c r="C301" s="193"/>
      <c r="D301" s="521" t="s">
        <v>480</v>
      </c>
      <c r="E301" s="521"/>
      <c r="F301" s="191"/>
      <c r="G301" s="195"/>
      <c r="H301" s="194"/>
      <c r="I301" s="194"/>
      <c r="J301" s="191"/>
      <c r="K301" s="191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7"/>
      <c r="W301" s="198"/>
      <c r="X301" s="191"/>
      <c r="Y301" s="191"/>
      <c r="Z301" s="191"/>
    </row>
    <row r="302" spans="1:26">
      <c r="A302" s="191"/>
      <c r="B302" s="192"/>
      <c r="C302" s="193"/>
      <c r="D302" s="522">
        <v>1.375</v>
      </c>
      <c r="E302" s="522"/>
      <c r="F302" s="191"/>
      <c r="G302" s="195">
        <v>1.375</v>
      </c>
      <c r="H302" s="194"/>
      <c r="I302" s="194"/>
      <c r="J302" s="191"/>
      <c r="K302" s="191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7"/>
      <c r="W302" s="198"/>
      <c r="X302" s="191"/>
      <c r="Y302" s="191"/>
      <c r="Z302" s="191"/>
    </row>
    <row r="303" spans="1:26" ht="24.95" customHeight="1">
      <c r="A303" s="204"/>
      <c r="B303" s="205">
        <v>33</v>
      </c>
      <c r="C303" s="206" t="s">
        <v>120</v>
      </c>
      <c r="D303" s="532" t="s">
        <v>121</v>
      </c>
      <c r="E303" s="532"/>
      <c r="F303" s="207" t="s">
        <v>122</v>
      </c>
      <c r="G303" s="209">
        <v>232</v>
      </c>
      <c r="H303" s="210"/>
      <c r="I303" s="208">
        <f>ROUND(G303*(H303),2)</f>
        <v>0</v>
      </c>
      <c r="J303" s="207">
        <f>ROUND(G303*(N303),2)</f>
        <v>0</v>
      </c>
      <c r="K303" s="191">
        <f>ROUND(G303*(O303),2)</f>
        <v>0</v>
      </c>
      <c r="L303" s="195">
        <f>ROUND(G303*(H303),2)</f>
        <v>0</v>
      </c>
      <c r="M303" s="195"/>
      <c r="N303" s="195">
        <v>0</v>
      </c>
      <c r="O303" s="195"/>
      <c r="P303" s="195">
        <v>0</v>
      </c>
      <c r="Q303" s="195"/>
      <c r="R303" s="195">
        <v>0</v>
      </c>
      <c r="S303" s="195">
        <f>ROUND(G303*(P303),3)</f>
        <v>0</v>
      </c>
      <c r="T303" s="195"/>
      <c r="U303" s="195"/>
      <c r="V303" s="197">
        <f>ROUND(G303*(X303),3)</f>
        <v>0</v>
      </c>
      <c r="W303" s="198"/>
      <c r="X303" s="191">
        <v>0</v>
      </c>
      <c r="Y303" s="191"/>
      <c r="Z303" s="191">
        <v>0</v>
      </c>
    </row>
    <row r="304" spans="1:26" ht="12" customHeight="1">
      <c r="A304" s="191"/>
      <c r="B304" s="192"/>
      <c r="C304" s="193"/>
      <c r="D304" s="521" t="s">
        <v>481</v>
      </c>
      <c r="E304" s="521"/>
      <c r="F304" s="191"/>
      <c r="G304" s="195"/>
      <c r="H304" s="194"/>
      <c r="I304" s="194"/>
      <c r="J304" s="191"/>
      <c r="K304" s="191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7"/>
      <c r="W304" s="198"/>
      <c r="X304" s="191"/>
      <c r="Y304" s="191"/>
      <c r="Z304" s="191"/>
    </row>
    <row r="305" spans="1:26">
      <c r="A305" s="191"/>
      <c r="B305" s="192"/>
      <c r="C305" s="193"/>
      <c r="D305" s="522" t="s">
        <v>482</v>
      </c>
      <c r="E305" s="522"/>
      <c r="F305" s="191"/>
      <c r="G305" s="195">
        <v>24</v>
      </c>
      <c r="H305" s="194"/>
      <c r="I305" s="194"/>
      <c r="J305" s="191"/>
      <c r="K305" s="191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7"/>
      <c r="W305" s="198"/>
      <c r="X305" s="191"/>
      <c r="Y305" s="191"/>
      <c r="Z305" s="191"/>
    </row>
    <row r="306" spans="1:26" ht="12" customHeight="1">
      <c r="A306" s="191"/>
      <c r="B306" s="192"/>
      <c r="C306" s="193"/>
      <c r="D306" s="521" t="s">
        <v>483</v>
      </c>
      <c r="E306" s="521"/>
      <c r="F306" s="191"/>
      <c r="G306" s="195"/>
      <c r="H306" s="194"/>
      <c r="I306" s="194"/>
      <c r="J306" s="191"/>
      <c r="K306" s="191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7"/>
      <c r="W306" s="198"/>
      <c r="X306" s="191"/>
      <c r="Y306" s="191"/>
      <c r="Z306" s="191"/>
    </row>
    <row r="307" spans="1:26">
      <c r="A307" s="191"/>
      <c r="B307" s="192"/>
      <c r="C307" s="193"/>
      <c r="D307" s="522" t="s">
        <v>482</v>
      </c>
      <c r="E307" s="522"/>
      <c r="F307" s="191"/>
      <c r="G307" s="195">
        <v>24</v>
      </c>
      <c r="H307" s="194"/>
      <c r="I307" s="194"/>
      <c r="J307" s="191"/>
      <c r="K307" s="191"/>
      <c r="L307" s="195"/>
      <c r="M307" s="195"/>
      <c r="N307" s="195"/>
      <c r="O307" s="195"/>
      <c r="P307" s="195"/>
      <c r="Q307" s="195"/>
      <c r="R307" s="195"/>
      <c r="S307" s="195"/>
      <c r="T307" s="195"/>
      <c r="U307" s="195"/>
      <c r="V307" s="197"/>
      <c r="W307" s="198"/>
      <c r="X307" s="191"/>
      <c r="Y307" s="191"/>
      <c r="Z307" s="191"/>
    </row>
    <row r="308" spans="1:26" ht="12" customHeight="1">
      <c r="A308" s="191"/>
      <c r="B308" s="192"/>
      <c r="C308" s="193"/>
      <c r="D308" s="521" t="s">
        <v>484</v>
      </c>
      <c r="E308" s="521"/>
      <c r="F308" s="191"/>
      <c r="G308" s="195"/>
      <c r="H308" s="194"/>
      <c r="I308" s="194"/>
      <c r="J308" s="191"/>
      <c r="K308" s="191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7"/>
      <c r="W308" s="198"/>
      <c r="X308" s="191"/>
      <c r="Y308" s="191"/>
      <c r="Z308" s="191"/>
    </row>
    <row r="309" spans="1:26">
      <c r="A309" s="191"/>
      <c r="B309" s="192"/>
      <c r="C309" s="193"/>
      <c r="D309" s="522" t="s">
        <v>482</v>
      </c>
      <c r="E309" s="522"/>
      <c r="F309" s="191"/>
      <c r="G309" s="195">
        <v>24</v>
      </c>
      <c r="H309" s="194"/>
      <c r="I309" s="194"/>
      <c r="J309" s="191"/>
      <c r="K309" s="191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7"/>
      <c r="W309" s="198"/>
      <c r="X309" s="191"/>
      <c r="Y309" s="191"/>
      <c r="Z309" s="191"/>
    </row>
    <row r="310" spans="1:26" ht="12" customHeight="1">
      <c r="A310" s="191"/>
      <c r="B310" s="192"/>
      <c r="C310" s="193"/>
      <c r="D310" s="521" t="s">
        <v>485</v>
      </c>
      <c r="E310" s="521"/>
      <c r="F310" s="191"/>
      <c r="G310" s="195"/>
      <c r="H310" s="194"/>
      <c r="I310" s="194"/>
      <c r="J310" s="191"/>
      <c r="K310" s="191"/>
      <c r="L310" s="195"/>
      <c r="M310" s="195"/>
      <c r="N310" s="195"/>
      <c r="O310" s="195"/>
      <c r="P310" s="195"/>
      <c r="Q310" s="195"/>
      <c r="R310" s="195"/>
      <c r="S310" s="195"/>
      <c r="T310" s="195"/>
      <c r="U310" s="195"/>
      <c r="V310" s="197"/>
      <c r="W310" s="198"/>
      <c r="X310" s="191"/>
      <c r="Y310" s="191"/>
      <c r="Z310" s="191"/>
    </row>
    <row r="311" spans="1:26">
      <c r="A311" s="191"/>
      <c r="B311" s="192"/>
      <c r="C311" s="193"/>
      <c r="D311" s="522" t="s">
        <v>486</v>
      </c>
      <c r="E311" s="522"/>
      <c r="F311" s="191"/>
      <c r="G311" s="195">
        <v>160</v>
      </c>
      <c r="H311" s="194"/>
      <c r="I311" s="194"/>
      <c r="J311" s="191"/>
      <c r="K311" s="191"/>
      <c r="L311" s="195"/>
      <c r="M311" s="195"/>
      <c r="N311" s="195"/>
      <c r="O311" s="195"/>
      <c r="P311" s="195"/>
      <c r="Q311" s="195"/>
      <c r="R311" s="195"/>
      <c r="S311" s="195"/>
      <c r="T311" s="195"/>
      <c r="U311" s="195"/>
      <c r="V311" s="197"/>
      <c r="W311" s="198"/>
      <c r="X311" s="191"/>
      <c r="Y311" s="191"/>
      <c r="Z311" s="191"/>
    </row>
    <row r="312" spans="1:26" ht="23.25" customHeight="1">
      <c r="A312" s="191"/>
      <c r="B312" s="192"/>
      <c r="C312" s="199" t="s">
        <v>86</v>
      </c>
      <c r="D312" s="528" t="s">
        <v>87</v>
      </c>
      <c r="E312" s="528"/>
      <c r="F312" s="191"/>
      <c r="G312" s="195"/>
      <c r="H312" s="194"/>
      <c r="I312" s="200">
        <f>ROUND((SUM(I191:I311))/1,2)</f>
        <v>0</v>
      </c>
      <c r="J312" s="212"/>
      <c r="K312" s="212"/>
      <c r="L312" s="202">
        <f>ROUND((SUM(L191:L311))/1,2)</f>
        <v>0</v>
      </c>
      <c r="M312" s="202">
        <f>ROUND((SUM(M191:M311))/1,2)</f>
        <v>0</v>
      </c>
      <c r="N312" s="202"/>
      <c r="O312" s="202"/>
      <c r="P312" s="202"/>
      <c r="Q312" s="202"/>
      <c r="R312" s="202"/>
      <c r="S312" s="202">
        <f>ROUND((SUM(S191:S311))/1,2)</f>
        <v>7.0000000000000007E-2</v>
      </c>
      <c r="T312" s="202"/>
      <c r="U312" s="202"/>
      <c r="V312" s="203">
        <f>ROUND((SUM(V191:V311))/1,2)</f>
        <v>21.45</v>
      </c>
      <c r="W312" s="198"/>
      <c r="X312" s="191"/>
      <c r="Y312" s="191"/>
      <c r="Z312" s="191"/>
    </row>
    <row r="313" spans="1:26">
      <c r="A313" s="191"/>
      <c r="B313" s="192"/>
      <c r="C313" s="193"/>
      <c r="D313" s="522"/>
      <c r="E313" s="522"/>
      <c r="F313" s="191"/>
      <c r="G313" s="195"/>
      <c r="H313" s="194"/>
      <c r="I313" s="194"/>
      <c r="J313" s="191"/>
      <c r="K313" s="191"/>
      <c r="L313" s="195"/>
      <c r="M313" s="195"/>
      <c r="N313" s="195"/>
      <c r="O313" s="195"/>
      <c r="P313" s="195"/>
      <c r="Q313" s="195"/>
      <c r="R313" s="195"/>
      <c r="S313" s="195"/>
      <c r="T313" s="195"/>
      <c r="U313" s="195"/>
      <c r="V313" s="197"/>
      <c r="W313" s="198"/>
      <c r="X313" s="191"/>
      <c r="Y313" s="191"/>
      <c r="Z313" s="191"/>
    </row>
    <row r="314" spans="1:26">
      <c r="A314" s="191"/>
      <c r="B314" s="192"/>
      <c r="C314" s="199" t="s">
        <v>487</v>
      </c>
      <c r="D314" s="528" t="s">
        <v>488</v>
      </c>
      <c r="E314" s="528"/>
      <c r="F314" s="191"/>
      <c r="G314" s="195"/>
      <c r="H314" s="194"/>
      <c r="I314" s="194"/>
      <c r="J314" s="191"/>
      <c r="K314" s="191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7"/>
      <c r="W314" s="198"/>
      <c r="X314" s="191"/>
      <c r="Y314" s="191"/>
      <c r="Z314" s="191"/>
    </row>
    <row r="315" spans="1:26" ht="24.95" customHeight="1">
      <c r="A315" s="204"/>
      <c r="B315" s="205">
        <v>34</v>
      </c>
      <c r="C315" s="206" t="s">
        <v>489</v>
      </c>
      <c r="D315" s="532" t="s">
        <v>490</v>
      </c>
      <c r="E315" s="532"/>
      <c r="F315" s="207" t="s">
        <v>105</v>
      </c>
      <c r="G315" s="209">
        <v>25.033865622772499</v>
      </c>
      <c r="H315" s="210"/>
      <c r="I315" s="208">
        <f>ROUND(G315*(H315),2)</f>
        <v>0</v>
      </c>
      <c r="J315" s="207">
        <f>ROUND(G315*(N315),2)</f>
        <v>0</v>
      </c>
      <c r="K315" s="191">
        <f>ROUND(G315*(O315),2)</f>
        <v>0</v>
      </c>
      <c r="L315" s="195">
        <f>ROUND(G315*(H315),2)</f>
        <v>0</v>
      </c>
      <c r="M315" s="195"/>
      <c r="N315" s="195">
        <v>0</v>
      </c>
      <c r="O315" s="195"/>
      <c r="P315" s="195">
        <v>0</v>
      </c>
      <c r="Q315" s="195"/>
      <c r="R315" s="195">
        <v>0</v>
      </c>
      <c r="S315" s="195">
        <f>ROUND(G315*(P315),3)</f>
        <v>0</v>
      </c>
      <c r="T315" s="195"/>
      <c r="U315" s="195"/>
      <c r="V315" s="197">
        <f>ROUND(G315*(X315),3)</f>
        <v>0</v>
      </c>
      <c r="W315" s="198"/>
      <c r="X315" s="191">
        <v>0</v>
      </c>
      <c r="Y315" s="191"/>
      <c r="Z315" s="191">
        <v>0</v>
      </c>
    </row>
    <row r="316" spans="1:26">
      <c r="A316" s="191"/>
      <c r="B316" s="192"/>
      <c r="C316" s="199" t="s">
        <v>487</v>
      </c>
      <c r="D316" s="528" t="s">
        <v>488</v>
      </c>
      <c r="E316" s="528"/>
      <c r="F316" s="191"/>
      <c r="G316" s="195"/>
      <c r="H316" s="194"/>
      <c r="I316" s="200">
        <f>ROUND((SUM(I314:I315))/1,2)</f>
        <v>0</v>
      </c>
      <c r="J316" s="212"/>
      <c r="K316" s="212"/>
      <c r="L316" s="202">
        <f>ROUND((SUM(L314:L315))/1,2)</f>
        <v>0</v>
      </c>
      <c r="M316" s="202">
        <f>ROUND((SUM(M314:M315))/1,2)</f>
        <v>0</v>
      </c>
      <c r="N316" s="202"/>
      <c r="O316" s="202"/>
      <c r="P316" s="202"/>
      <c r="Q316" s="202"/>
      <c r="R316" s="202"/>
      <c r="S316" s="202">
        <f>ROUND((SUM(S314:S315))/1,2)</f>
        <v>0</v>
      </c>
      <c r="T316" s="202"/>
      <c r="U316" s="202"/>
      <c r="V316" s="203">
        <f>ROUND((SUM(V314:V315))/1,2)</f>
        <v>0</v>
      </c>
      <c r="W316" s="198"/>
      <c r="X316" s="191"/>
      <c r="Y316" s="191"/>
      <c r="Z316" s="191"/>
    </row>
    <row r="317" spans="1:26">
      <c r="A317" s="191"/>
      <c r="B317" s="192"/>
      <c r="C317" s="193"/>
      <c r="D317" s="522"/>
      <c r="E317" s="522"/>
      <c r="F317" s="191"/>
      <c r="G317" s="195"/>
      <c r="H317" s="194"/>
      <c r="I317" s="194"/>
      <c r="J317" s="191"/>
      <c r="K317" s="191"/>
      <c r="L317" s="195"/>
      <c r="M317" s="195"/>
      <c r="N317" s="195"/>
      <c r="O317" s="195"/>
      <c r="P317" s="195"/>
      <c r="Q317" s="195"/>
      <c r="R317" s="195"/>
      <c r="S317" s="195"/>
      <c r="T317" s="195"/>
      <c r="U317" s="195"/>
      <c r="V317" s="197"/>
      <c r="W317" s="198"/>
      <c r="X317" s="191"/>
      <c r="Y317" s="191"/>
      <c r="Z317" s="191"/>
    </row>
    <row r="318" spans="1:26">
      <c r="A318" s="191"/>
      <c r="B318" s="192"/>
      <c r="C318" s="193"/>
      <c r="D318" s="533" t="s">
        <v>45</v>
      </c>
      <c r="E318" s="533"/>
      <c r="F318" s="191"/>
      <c r="G318" s="195"/>
      <c r="H318" s="194"/>
      <c r="I318" s="200">
        <f>ROUND((SUM(I93:I317))/2,2)</f>
        <v>0</v>
      </c>
      <c r="J318" s="212"/>
      <c r="K318" s="212"/>
      <c r="L318" s="202">
        <f>ROUND((SUM(L93:L317))/2,2)</f>
        <v>0</v>
      </c>
      <c r="M318" s="202">
        <f>ROUND((SUM(M93:M317))/2,2)</f>
        <v>0</v>
      </c>
      <c r="N318" s="202"/>
      <c r="O318" s="202"/>
      <c r="P318" s="202"/>
      <c r="Q318" s="202"/>
      <c r="R318" s="202"/>
      <c r="S318" s="202">
        <f>ROUND((SUM(S93:S317))/2,2)</f>
        <v>25.04</v>
      </c>
      <c r="T318" s="202"/>
      <c r="U318" s="202"/>
      <c r="V318" s="203">
        <f>ROUND((SUM(V93:V317))/2,2)</f>
        <v>21.45</v>
      </c>
      <c r="W318" s="198"/>
      <c r="X318" s="191"/>
      <c r="Y318" s="191"/>
      <c r="Z318" s="191"/>
    </row>
    <row r="319" spans="1:26">
      <c r="A319" s="191"/>
      <c r="B319" s="192"/>
      <c r="C319" s="193"/>
      <c r="D319" s="522"/>
      <c r="E319" s="522"/>
      <c r="F319" s="191"/>
      <c r="G319" s="195"/>
      <c r="H319" s="194"/>
      <c r="I319" s="194"/>
      <c r="J319" s="191"/>
      <c r="K319" s="191"/>
      <c r="L319" s="195"/>
      <c r="M319" s="195"/>
      <c r="N319" s="195"/>
      <c r="O319" s="195"/>
      <c r="P319" s="195"/>
      <c r="Q319" s="195"/>
      <c r="R319" s="195"/>
      <c r="S319" s="195"/>
      <c r="T319" s="195"/>
      <c r="U319" s="195"/>
      <c r="V319" s="197"/>
      <c r="W319" s="198"/>
      <c r="X319" s="191"/>
      <c r="Y319" s="191"/>
      <c r="Z319" s="191"/>
    </row>
    <row r="320" spans="1:26">
      <c r="A320" s="191"/>
      <c r="B320" s="192"/>
      <c r="C320" s="193"/>
      <c r="D320" s="533" t="s">
        <v>48</v>
      </c>
      <c r="E320" s="533"/>
      <c r="F320" s="191"/>
      <c r="G320" s="195"/>
      <c r="H320" s="194"/>
      <c r="I320" s="194"/>
      <c r="J320" s="191"/>
      <c r="K320" s="191"/>
      <c r="L320" s="195"/>
      <c r="M320" s="195"/>
      <c r="N320" s="195"/>
      <c r="O320" s="195"/>
      <c r="P320" s="195"/>
      <c r="Q320" s="195"/>
      <c r="R320" s="195"/>
      <c r="S320" s="195"/>
      <c r="T320" s="195"/>
      <c r="U320" s="195"/>
      <c r="V320" s="197"/>
      <c r="W320" s="198"/>
      <c r="X320" s="191"/>
      <c r="Y320" s="191"/>
      <c r="Z320" s="191"/>
    </row>
    <row r="321" spans="1:26" ht="23.25" customHeight="1">
      <c r="A321" s="191"/>
      <c r="B321" s="192"/>
      <c r="C321" s="199" t="s">
        <v>187</v>
      </c>
      <c r="D321" s="528" t="s">
        <v>188</v>
      </c>
      <c r="E321" s="528"/>
      <c r="F321" s="191"/>
      <c r="G321" s="195"/>
      <c r="H321" s="194"/>
      <c r="I321" s="194"/>
      <c r="J321" s="191"/>
      <c r="K321" s="191"/>
      <c r="L321" s="195"/>
      <c r="M321" s="195"/>
      <c r="N321" s="195"/>
      <c r="O321" s="195"/>
      <c r="P321" s="195"/>
      <c r="Q321" s="195"/>
      <c r="R321" s="195"/>
      <c r="S321" s="195"/>
      <c r="T321" s="195"/>
      <c r="U321" s="195"/>
      <c r="V321" s="197"/>
      <c r="W321" s="198"/>
      <c r="X321" s="191"/>
      <c r="Y321" s="191"/>
      <c r="Z321" s="191"/>
    </row>
    <row r="322" spans="1:26" ht="24.95" customHeight="1">
      <c r="A322" s="204"/>
      <c r="B322" s="205">
        <v>35</v>
      </c>
      <c r="C322" s="206" t="s">
        <v>491</v>
      </c>
      <c r="D322" s="532" t="s">
        <v>492</v>
      </c>
      <c r="E322" s="532"/>
      <c r="F322" s="207" t="s">
        <v>77</v>
      </c>
      <c r="G322" s="209">
        <v>107.41500000000001</v>
      </c>
      <c r="H322" s="210"/>
      <c r="I322" s="208">
        <f>ROUND(G322*(H322),2)</f>
        <v>0</v>
      </c>
      <c r="J322" s="207">
        <f>ROUND(G322*(N322),2)</f>
        <v>0</v>
      </c>
      <c r="K322" s="191">
        <f>ROUND(G322*(O322),2)</f>
        <v>0</v>
      </c>
      <c r="L322" s="195">
        <f>ROUND(G322*(H322),2)</f>
        <v>0</v>
      </c>
      <c r="M322" s="195"/>
      <c r="N322" s="195">
        <v>0</v>
      </c>
      <c r="O322" s="195"/>
      <c r="P322" s="195">
        <v>1.0000000000000001E-5</v>
      </c>
      <c r="Q322" s="195"/>
      <c r="R322" s="195">
        <v>1.0000000000000001E-5</v>
      </c>
      <c r="S322" s="195">
        <f>ROUND(G322*(P322),3)</f>
        <v>1E-3</v>
      </c>
      <c r="T322" s="195"/>
      <c r="U322" s="195"/>
      <c r="V322" s="197">
        <f>ROUND(G322*(X322),3)</f>
        <v>0</v>
      </c>
      <c r="W322" s="198"/>
      <c r="X322" s="191">
        <v>0</v>
      </c>
      <c r="Y322" s="191"/>
      <c r="Z322" s="191">
        <v>0</v>
      </c>
    </row>
    <row r="323" spans="1:26" ht="12" customHeight="1">
      <c r="A323" s="191"/>
      <c r="B323" s="192"/>
      <c r="C323" s="193"/>
      <c r="D323" s="521" t="s">
        <v>493</v>
      </c>
      <c r="E323" s="521"/>
      <c r="F323" s="191"/>
      <c r="G323" s="195"/>
      <c r="H323" s="194"/>
      <c r="I323" s="194"/>
      <c r="J323" s="191"/>
      <c r="K323" s="191"/>
      <c r="L323" s="195"/>
      <c r="M323" s="195"/>
      <c r="N323" s="195"/>
      <c r="O323" s="195"/>
      <c r="P323" s="195"/>
      <c r="Q323" s="195"/>
      <c r="R323" s="195"/>
      <c r="S323" s="195"/>
      <c r="T323" s="195"/>
      <c r="U323" s="195"/>
      <c r="V323" s="197"/>
      <c r="W323" s="198"/>
      <c r="X323" s="191"/>
      <c r="Y323" s="191"/>
      <c r="Z323" s="191"/>
    </row>
    <row r="324" spans="1:26" ht="23.25" customHeight="1">
      <c r="A324" s="191"/>
      <c r="B324" s="192"/>
      <c r="C324" s="193"/>
      <c r="D324" s="522" t="s">
        <v>494</v>
      </c>
      <c r="E324" s="522"/>
      <c r="F324" s="191"/>
      <c r="G324" s="195">
        <v>107.41500000000001</v>
      </c>
      <c r="H324" s="194"/>
      <c r="I324" s="194"/>
      <c r="J324" s="191"/>
      <c r="K324" s="191"/>
      <c r="L324" s="195"/>
      <c r="M324" s="195"/>
      <c r="N324" s="195"/>
      <c r="O324" s="195"/>
      <c r="P324" s="195"/>
      <c r="Q324" s="195"/>
      <c r="R324" s="195"/>
      <c r="S324" s="195"/>
      <c r="T324" s="195"/>
      <c r="U324" s="195"/>
      <c r="V324" s="197"/>
      <c r="W324" s="198"/>
      <c r="X324" s="191"/>
      <c r="Y324" s="191"/>
      <c r="Z324" s="191"/>
    </row>
    <row r="325" spans="1:26" ht="24.95" customHeight="1">
      <c r="A325" s="213"/>
      <c r="B325" s="214">
        <v>36</v>
      </c>
      <c r="C325" s="215" t="s">
        <v>495</v>
      </c>
      <c r="D325" s="534" t="s">
        <v>496</v>
      </c>
      <c r="E325" s="534"/>
      <c r="F325" s="216" t="s">
        <v>77</v>
      </c>
      <c r="G325" s="217">
        <v>118.15649999999999</v>
      </c>
      <c r="H325" s="218"/>
      <c r="I325" s="219">
        <f>ROUND(G325*(H325),2)</f>
        <v>0</v>
      </c>
      <c r="J325" s="216">
        <f>ROUND(G325*(N325),2)</f>
        <v>0</v>
      </c>
      <c r="K325" s="191">
        <f>ROUND(G325*(O325),2)</f>
        <v>0</v>
      </c>
      <c r="L325" s="195">
        <f>ROUND(G325*(H325),2)</f>
        <v>0</v>
      </c>
      <c r="M325" s="195">
        <f>ROUND(G325*(H325),2)</f>
        <v>0</v>
      </c>
      <c r="N325" s="195">
        <v>0</v>
      </c>
      <c r="O325" s="195"/>
      <c r="P325" s="195">
        <v>1.7000000000000001E-4</v>
      </c>
      <c r="Q325" s="195"/>
      <c r="R325" s="195">
        <v>1.7000000000000001E-4</v>
      </c>
      <c r="S325" s="195">
        <f>ROUND(G325*(P325),3)</f>
        <v>0.02</v>
      </c>
      <c r="T325" s="195"/>
      <c r="U325" s="195"/>
      <c r="V325" s="197">
        <f>ROUND(G325*(X325),3)</f>
        <v>0</v>
      </c>
      <c r="W325" s="198"/>
      <c r="X325" s="191">
        <v>0</v>
      </c>
      <c r="Y325" s="191"/>
      <c r="Z325" s="191">
        <v>0</v>
      </c>
    </row>
    <row r="326" spans="1:26" ht="12" customHeight="1">
      <c r="A326" s="191"/>
      <c r="B326" s="192"/>
      <c r="C326" s="193"/>
      <c r="D326" s="521" t="s">
        <v>90</v>
      </c>
      <c r="E326" s="521"/>
      <c r="F326" s="191"/>
      <c r="G326" s="195"/>
      <c r="H326" s="194"/>
      <c r="I326" s="194"/>
      <c r="J326" s="191"/>
      <c r="K326" s="191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7"/>
      <c r="W326" s="198"/>
      <c r="X326" s="191"/>
      <c r="Y326" s="191"/>
      <c r="Z326" s="191"/>
    </row>
    <row r="327" spans="1:26">
      <c r="A327" s="191"/>
      <c r="B327" s="192"/>
      <c r="C327" s="193"/>
      <c r="D327" s="522" t="s">
        <v>497</v>
      </c>
      <c r="E327" s="522"/>
      <c r="F327" s="191"/>
      <c r="G327" s="195">
        <v>118.15649999999999</v>
      </c>
      <c r="H327" s="194"/>
      <c r="I327" s="194"/>
      <c r="J327" s="191"/>
      <c r="K327" s="191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7"/>
      <c r="W327" s="198"/>
      <c r="X327" s="191"/>
      <c r="Y327" s="191"/>
      <c r="Z327" s="191"/>
    </row>
    <row r="328" spans="1:26" ht="23.25" customHeight="1">
      <c r="A328" s="191"/>
      <c r="B328" s="192"/>
      <c r="C328" s="199" t="s">
        <v>187</v>
      </c>
      <c r="D328" s="528" t="s">
        <v>188</v>
      </c>
      <c r="E328" s="528"/>
      <c r="F328" s="191"/>
      <c r="G328" s="195"/>
      <c r="H328" s="194"/>
      <c r="I328" s="200">
        <f>ROUND((SUM(I321:I327))/1,2)</f>
        <v>0</v>
      </c>
      <c r="J328" s="212"/>
      <c r="K328" s="212"/>
      <c r="L328" s="202">
        <f>ROUND((SUM(L321:L327))/1,2)</f>
        <v>0</v>
      </c>
      <c r="M328" s="202">
        <f>ROUND((SUM(M321:M327))/1,2)</f>
        <v>0</v>
      </c>
      <c r="N328" s="202"/>
      <c r="O328" s="202"/>
      <c r="P328" s="202"/>
      <c r="Q328" s="202"/>
      <c r="R328" s="202"/>
      <c r="S328" s="202">
        <f>ROUND((SUM(S321:S327))/1,2)</f>
        <v>0.02</v>
      </c>
      <c r="T328" s="202"/>
      <c r="U328" s="202"/>
      <c r="V328" s="203">
        <f>ROUND((SUM(V321:V327))/1,2)</f>
        <v>0</v>
      </c>
      <c r="W328" s="198"/>
      <c r="X328" s="191"/>
      <c r="Y328" s="191"/>
      <c r="Z328" s="191"/>
    </row>
    <row r="329" spans="1:26">
      <c r="A329" s="191"/>
      <c r="B329" s="192"/>
      <c r="C329" s="193"/>
      <c r="D329" s="522"/>
      <c r="E329" s="522"/>
      <c r="F329" s="191"/>
      <c r="G329" s="195"/>
      <c r="H329" s="194"/>
      <c r="I329" s="194"/>
      <c r="J329" s="191"/>
      <c r="K329" s="191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7"/>
      <c r="W329" s="198"/>
      <c r="X329" s="191"/>
      <c r="Y329" s="191"/>
      <c r="Z329" s="191"/>
    </row>
    <row r="330" spans="1:26">
      <c r="A330" s="191"/>
      <c r="B330" s="192"/>
      <c r="C330" s="199" t="s">
        <v>498</v>
      </c>
      <c r="D330" s="528" t="s">
        <v>499</v>
      </c>
      <c r="E330" s="528"/>
      <c r="F330" s="191"/>
      <c r="G330" s="195"/>
      <c r="H330" s="194"/>
      <c r="I330" s="194"/>
      <c r="J330" s="191"/>
      <c r="K330" s="191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7"/>
      <c r="W330" s="198"/>
      <c r="X330" s="191"/>
      <c r="Y330" s="191"/>
      <c r="Z330" s="191"/>
    </row>
    <row r="331" spans="1:26" ht="24.95" customHeight="1">
      <c r="A331" s="204"/>
      <c r="B331" s="205">
        <v>37</v>
      </c>
      <c r="C331" s="206" t="s">
        <v>500</v>
      </c>
      <c r="D331" s="532" t="s">
        <v>501</v>
      </c>
      <c r="E331" s="532"/>
      <c r="F331" s="207" t="s">
        <v>161</v>
      </c>
      <c r="G331" s="209">
        <v>0.70000000000000007</v>
      </c>
      <c r="H331" s="210"/>
      <c r="I331" s="208">
        <f>ROUND(G331*(H331),2)</f>
        <v>0</v>
      </c>
      <c r="J331" s="207">
        <f>ROUND(G331*(N331),2)</f>
        <v>0</v>
      </c>
      <c r="K331" s="191">
        <f>ROUND(G331*(O331),2)</f>
        <v>0</v>
      </c>
      <c r="L331" s="195">
        <f>ROUND(G331*(H331),2)</f>
        <v>0</v>
      </c>
      <c r="M331" s="195"/>
      <c r="N331" s="195">
        <v>0</v>
      </c>
      <c r="O331" s="195"/>
      <c r="P331" s="195">
        <v>0</v>
      </c>
      <c r="Q331" s="195"/>
      <c r="R331" s="195">
        <v>0</v>
      </c>
      <c r="S331" s="195">
        <f>ROUND(G331*(P331),3)</f>
        <v>0</v>
      </c>
      <c r="T331" s="195"/>
      <c r="U331" s="195"/>
      <c r="V331" s="197">
        <f>ROUND(G331*(X331),3)</f>
        <v>0</v>
      </c>
      <c r="W331" s="198"/>
      <c r="X331" s="191">
        <v>0</v>
      </c>
      <c r="Y331" s="191"/>
      <c r="Z331" s="191">
        <v>0</v>
      </c>
    </row>
    <row r="332" spans="1:26" ht="24.95" customHeight="1">
      <c r="A332" s="213"/>
      <c r="B332" s="214">
        <v>38</v>
      </c>
      <c r="C332" s="215" t="s">
        <v>502</v>
      </c>
      <c r="D332" s="534" t="s">
        <v>503</v>
      </c>
      <c r="E332" s="534"/>
      <c r="F332" s="216" t="s">
        <v>256</v>
      </c>
      <c r="G332" s="217">
        <v>1</v>
      </c>
      <c r="H332" s="218"/>
      <c r="I332" s="219">
        <f>ROUND(G332*(H332),2)</f>
        <v>0</v>
      </c>
      <c r="J332" s="216">
        <f>ROUND(G332*(N332),2)</f>
        <v>0</v>
      </c>
      <c r="K332" s="191">
        <f>ROUND(G332*(O332),2)</f>
        <v>0</v>
      </c>
      <c r="L332" s="195">
        <f>ROUND(G332*(H332),2)</f>
        <v>0</v>
      </c>
      <c r="M332" s="195">
        <f>ROUND(G332*(H332),2)</f>
        <v>0</v>
      </c>
      <c r="N332" s="195">
        <v>0</v>
      </c>
      <c r="O332" s="195"/>
      <c r="P332" s="195">
        <v>0</v>
      </c>
      <c r="Q332" s="195"/>
      <c r="R332" s="195">
        <v>0</v>
      </c>
      <c r="S332" s="195">
        <f>ROUND(G332*(P332),3)</f>
        <v>0</v>
      </c>
      <c r="T332" s="195"/>
      <c r="U332" s="195"/>
      <c r="V332" s="197">
        <f>ROUND(G332*(X332),3)</f>
        <v>0</v>
      </c>
      <c r="W332" s="198"/>
      <c r="X332" s="191">
        <v>0</v>
      </c>
      <c r="Y332" s="191"/>
      <c r="Z332" s="191">
        <v>0</v>
      </c>
    </row>
    <row r="333" spans="1:26">
      <c r="A333" s="191"/>
      <c r="B333" s="192"/>
      <c r="C333" s="199" t="s">
        <v>498</v>
      </c>
      <c r="D333" s="528" t="s">
        <v>499</v>
      </c>
      <c r="E333" s="528"/>
      <c r="F333" s="191"/>
      <c r="G333" s="195"/>
      <c r="H333" s="194"/>
      <c r="I333" s="200">
        <f>ROUND((SUM(I330:I332))/1,2)</f>
        <v>0</v>
      </c>
      <c r="J333" s="212"/>
      <c r="K333" s="212"/>
      <c r="L333" s="202">
        <f>ROUND((SUM(L330:L332))/1,2)</f>
        <v>0</v>
      </c>
      <c r="M333" s="202">
        <f>ROUND((SUM(M330:M332))/1,2)</f>
        <v>0</v>
      </c>
      <c r="N333" s="202"/>
      <c r="O333" s="202"/>
      <c r="P333" s="202"/>
      <c r="Q333" s="202"/>
      <c r="R333" s="202"/>
      <c r="S333" s="202">
        <f>ROUND((SUM(S330:S332))/1,2)</f>
        <v>0</v>
      </c>
      <c r="T333" s="202"/>
      <c r="U333" s="202"/>
      <c r="V333" s="203">
        <f>ROUND((SUM(V330:V332))/1,2)</f>
        <v>0</v>
      </c>
      <c r="W333" s="198"/>
      <c r="X333" s="191"/>
      <c r="Y333" s="191"/>
      <c r="Z333" s="191"/>
    </row>
    <row r="334" spans="1:26">
      <c r="A334" s="191"/>
      <c r="B334" s="192"/>
      <c r="C334" s="193"/>
      <c r="D334" s="522"/>
      <c r="E334" s="522"/>
      <c r="F334" s="191"/>
      <c r="G334" s="195"/>
      <c r="H334" s="194"/>
      <c r="I334" s="194"/>
      <c r="J334" s="191"/>
      <c r="K334" s="191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7"/>
      <c r="W334" s="198"/>
      <c r="X334" s="191"/>
      <c r="Y334" s="191"/>
      <c r="Z334" s="191"/>
    </row>
    <row r="335" spans="1:26">
      <c r="A335" s="191"/>
      <c r="B335" s="192"/>
      <c r="C335" s="199" t="s">
        <v>225</v>
      </c>
      <c r="D335" s="528" t="s">
        <v>226</v>
      </c>
      <c r="E335" s="528"/>
      <c r="F335" s="191"/>
      <c r="G335" s="195"/>
      <c r="H335" s="194"/>
      <c r="I335" s="194"/>
      <c r="J335" s="191"/>
      <c r="K335" s="191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197"/>
      <c r="W335" s="198"/>
      <c r="X335" s="191"/>
      <c r="Y335" s="191"/>
      <c r="Z335" s="191"/>
    </row>
    <row r="336" spans="1:26" ht="24.95" customHeight="1">
      <c r="A336" s="204"/>
      <c r="B336" s="205">
        <v>39</v>
      </c>
      <c r="C336" s="206" t="s">
        <v>504</v>
      </c>
      <c r="D336" s="532" t="s">
        <v>505</v>
      </c>
      <c r="E336" s="532"/>
      <c r="F336" s="207" t="s">
        <v>77</v>
      </c>
      <c r="G336" s="209">
        <v>11.51</v>
      </c>
      <c r="H336" s="210"/>
      <c r="I336" s="208">
        <f>ROUND(G336*(H336),2)</f>
        <v>0</v>
      </c>
      <c r="J336" s="207">
        <f>ROUND(G336*(N336),2)</f>
        <v>0</v>
      </c>
      <c r="K336" s="191">
        <f>ROUND(G336*(O336),2)</f>
        <v>0</v>
      </c>
      <c r="L336" s="195">
        <f>ROUND(G336*(H336),2)</f>
        <v>0</v>
      </c>
      <c r="M336" s="195"/>
      <c r="N336" s="195">
        <v>0</v>
      </c>
      <c r="O336" s="195"/>
      <c r="P336" s="195">
        <v>0</v>
      </c>
      <c r="Q336" s="195"/>
      <c r="R336" s="195">
        <v>0</v>
      </c>
      <c r="S336" s="195">
        <f>ROUND(G336*(P336),3)</f>
        <v>0</v>
      </c>
      <c r="T336" s="195"/>
      <c r="U336" s="195"/>
      <c r="V336" s="197">
        <f>ROUND(G336*(X336),3)</f>
        <v>0</v>
      </c>
      <c r="W336" s="198"/>
      <c r="X336" s="191">
        <v>0</v>
      </c>
      <c r="Y336" s="191"/>
      <c r="Z336" s="191">
        <v>0</v>
      </c>
    </row>
    <row r="337" spans="1:26" ht="12" customHeight="1">
      <c r="A337" s="191"/>
      <c r="B337" s="192"/>
      <c r="C337" s="193"/>
      <c r="D337" s="521" t="s">
        <v>506</v>
      </c>
      <c r="E337" s="521"/>
      <c r="F337" s="191"/>
      <c r="G337" s="195"/>
      <c r="H337" s="194"/>
      <c r="I337" s="194"/>
      <c r="J337" s="191"/>
      <c r="K337" s="191"/>
      <c r="L337" s="195"/>
      <c r="M337" s="195"/>
      <c r="N337" s="195"/>
      <c r="O337" s="195"/>
      <c r="P337" s="195"/>
      <c r="Q337" s="195"/>
      <c r="R337" s="195"/>
      <c r="S337" s="195"/>
      <c r="T337" s="195"/>
      <c r="U337" s="195"/>
      <c r="V337" s="197"/>
      <c r="W337" s="198"/>
      <c r="X337" s="191"/>
      <c r="Y337" s="191"/>
      <c r="Z337" s="191"/>
    </row>
    <row r="338" spans="1:26">
      <c r="A338" s="191"/>
      <c r="B338" s="192"/>
      <c r="C338" s="193"/>
      <c r="D338" s="522">
        <v>11.51</v>
      </c>
      <c r="E338" s="522"/>
      <c r="F338" s="191"/>
      <c r="G338" s="195">
        <v>11.51</v>
      </c>
      <c r="H338" s="194"/>
      <c r="I338" s="194"/>
      <c r="J338" s="191"/>
      <c r="K338" s="191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7"/>
      <c r="W338" s="198"/>
      <c r="X338" s="191"/>
      <c r="Y338" s="191"/>
      <c r="Z338" s="191"/>
    </row>
    <row r="339" spans="1:26" ht="24.95" customHeight="1">
      <c r="A339" s="204"/>
      <c r="B339" s="205">
        <v>40</v>
      </c>
      <c r="C339" s="206" t="s">
        <v>507</v>
      </c>
      <c r="D339" s="532" t="s">
        <v>508</v>
      </c>
      <c r="E339" s="532"/>
      <c r="F339" s="207" t="s">
        <v>77</v>
      </c>
      <c r="G339" s="209">
        <v>11.51</v>
      </c>
      <c r="H339" s="210"/>
      <c r="I339" s="208">
        <f>ROUND(G339*(H339),2)</f>
        <v>0</v>
      </c>
      <c r="J339" s="207">
        <f>ROUND(G339*(N339),2)</f>
        <v>0</v>
      </c>
      <c r="K339" s="191">
        <f>ROUND(G339*(O339),2)</f>
        <v>0</v>
      </c>
      <c r="L339" s="195">
        <f>ROUND(G339*(H339),2)</f>
        <v>0</v>
      </c>
      <c r="M339" s="195"/>
      <c r="N339" s="195">
        <v>0</v>
      </c>
      <c r="O339" s="195"/>
      <c r="P339" s="195">
        <v>0</v>
      </c>
      <c r="Q339" s="195"/>
      <c r="R339" s="195">
        <v>0</v>
      </c>
      <c r="S339" s="195">
        <f>ROUND(G339*(P339),3)</f>
        <v>0</v>
      </c>
      <c r="T339" s="195"/>
      <c r="U339" s="195"/>
      <c r="V339" s="197">
        <f>ROUND(G339*(X339),3)</f>
        <v>0.184</v>
      </c>
      <c r="W339" s="198"/>
      <c r="X339" s="191">
        <v>1.6E-2</v>
      </c>
      <c r="Y339" s="191"/>
      <c r="Z339" s="191">
        <v>0</v>
      </c>
    </row>
    <row r="340" spans="1:26" ht="12" customHeight="1">
      <c r="A340" s="191"/>
      <c r="B340" s="192"/>
      <c r="C340" s="193"/>
      <c r="D340" s="521" t="s">
        <v>506</v>
      </c>
      <c r="E340" s="521"/>
      <c r="F340" s="191"/>
      <c r="G340" s="195"/>
      <c r="H340" s="194"/>
      <c r="I340" s="194"/>
      <c r="J340" s="191"/>
      <c r="K340" s="191"/>
      <c r="L340" s="195"/>
      <c r="M340" s="195"/>
      <c r="N340" s="195"/>
      <c r="O340" s="195"/>
      <c r="P340" s="195"/>
      <c r="Q340" s="195"/>
      <c r="R340" s="195"/>
      <c r="S340" s="195"/>
      <c r="T340" s="195"/>
      <c r="U340" s="195"/>
      <c r="V340" s="197"/>
      <c r="W340" s="198"/>
      <c r="X340" s="191"/>
      <c r="Y340" s="191"/>
      <c r="Z340" s="191"/>
    </row>
    <row r="341" spans="1:26">
      <c r="A341" s="191"/>
      <c r="B341" s="192"/>
      <c r="C341" s="193"/>
      <c r="D341" s="522">
        <v>11.51</v>
      </c>
      <c r="E341" s="522"/>
      <c r="F341" s="191"/>
      <c r="G341" s="195">
        <v>11.51</v>
      </c>
      <c r="H341" s="194"/>
      <c r="I341" s="194"/>
      <c r="J341" s="191"/>
      <c r="K341" s="191"/>
      <c r="L341" s="195"/>
      <c r="M341" s="195"/>
      <c r="N341" s="195"/>
      <c r="O341" s="195"/>
      <c r="P341" s="195"/>
      <c r="Q341" s="195"/>
      <c r="R341" s="195"/>
      <c r="S341" s="195"/>
      <c r="T341" s="195"/>
      <c r="U341" s="195"/>
      <c r="V341" s="197"/>
      <c r="W341" s="198"/>
      <c r="X341" s="191"/>
      <c r="Y341" s="191"/>
      <c r="Z341" s="191"/>
    </row>
    <row r="342" spans="1:26" ht="24.95" customHeight="1">
      <c r="A342" s="213"/>
      <c r="B342" s="214">
        <v>41</v>
      </c>
      <c r="C342" s="215" t="s">
        <v>234</v>
      </c>
      <c r="D342" s="534" t="s">
        <v>509</v>
      </c>
      <c r="E342" s="534"/>
      <c r="F342" s="216" t="s">
        <v>236</v>
      </c>
      <c r="G342" s="217">
        <v>0.34184700000000001</v>
      </c>
      <c r="H342" s="218"/>
      <c r="I342" s="219">
        <f>ROUND(G342*(H342),2)</f>
        <v>0</v>
      </c>
      <c r="J342" s="216">
        <f>ROUND(G342*(N342),2)</f>
        <v>0</v>
      </c>
      <c r="K342" s="191">
        <f>ROUND(G342*(O342),2)</f>
        <v>0</v>
      </c>
      <c r="L342" s="195">
        <f>ROUND(G342*(H342),2)</f>
        <v>0</v>
      </c>
      <c r="M342" s="195">
        <f>ROUND(G342*(H342),2)</f>
        <v>0</v>
      </c>
      <c r="N342" s="195">
        <v>0</v>
      </c>
      <c r="O342" s="195"/>
      <c r="P342" s="195">
        <v>0.55000000000000004</v>
      </c>
      <c r="Q342" s="195"/>
      <c r="R342" s="195">
        <v>0.55000000000000004</v>
      </c>
      <c r="S342" s="195">
        <f>ROUND(G342*(P342),3)</f>
        <v>0.188</v>
      </c>
      <c r="T342" s="195"/>
      <c r="U342" s="195"/>
      <c r="V342" s="197">
        <f>ROUND(G342*(X342),3)</f>
        <v>0</v>
      </c>
      <c r="W342" s="198"/>
      <c r="X342" s="191">
        <v>0</v>
      </c>
      <c r="Y342" s="191"/>
      <c r="Z342" s="191">
        <v>0</v>
      </c>
    </row>
    <row r="343" spans="1:26" ht="12" customHeight="1">
      <c r="A343" s="191"/>
      <c r="B343" s="192"/>
      <c r="C343" s="193"/>
      <c r="D343" s="521" t="s">
        <v>506</v>
      </c>
      <c r="E343" s="521"/>
      <c r="F343" s="191"/>
      <c r="G343" s="195"/>
      <c r="H343" s="194"/>
      <c r="I343" s="194"/>
      <c r="J343" s="191"/>
      <c r="K343" s="191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7"/>
      <c r="W343" s="198"/>
      <c r="X343" s="191"/>
      <c r="Y343" s="191"/>
      <c r="Z343" s="191"/>
    </row>
    <row r="344" spans="1:26">
      <c r="A344" s="191"/>
      <c r="B344" s="192"/>
      <c r="C344" s="193"/>
      <c r="D344" s="522" t="s">
        <v>510</v>
      </c>
      <c r="E344" s="522"/>
      <c r="F344" s="191"/>
      <c r="G344" s="195">
        <v>0.34184700000000001</v>
      </c>
      <c r="H344" s="194"/>
      <c r="I344" s="194"/>
      <c r="J344" s="191"/>
      <c r="K344" s="191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7"/>
      <c r="W344" s="198"/>
      <c r="X344" s="191"/>
      <c r="Y344" s="191"/>
      <c r="Z344" s="191"/>
    </row>
    <row r="345" spans="1:26">
      <c r="A345" s="191"/>
      <c r="B345" s="192"/>
      <c r="C345" s="199" t="s">
        <v>225</v>
      </c>
      <c r="D345" s="528" t="s">
        <v>226</v>
      </c>
      <c r="E345" s="528"/>
      <c r="F345" s="191"/>
      <c r="G345" s="195"/>
      <c r="H345" s="194"/>
      <c r="I345" s="200">
        <f>ROUND((SUM(I335:I344))/1,2)</f>
        <v>0</v>
      </c>
      <c r="J345" s="212"/>
      <c r="K345" s="212"/>
      <c r="L345" s="202">
        <f>ROUND((SUM(L335:L344))/1,2)</f>
        <v>0</v>
      </c>
      <c r="M345" s="202">
        <f>ROUND((SUM(M335:M344))/1,2)</f>
        <v>0</v>
      </c>
      <c r="N345" s="202"/>
      <c r="O345" s="202"/>
      <c r="P345" s="202"/>
      <c r="Q345" s="202"/>
      <c r="R345" s="202"/>
      <c r="S345" s="202">
        <f>ROUND((SUM(S335:S344))/1,2)</f>
        <v>0.19</v>
      </c>
      <c r="T345" s="202"/>
      <c r="U345" s="202"/>
      <c r="V345" s="203">
        <f>ROUND((SUM(V335:V344))/1,2)</f>
        <v>0.18</v>
      </c>
      <c r="W345" s="198"/>
      <c r="X345" s="191"/>
      <c r="Y345" s="191"/>
      <c r="Z345" s="191"/>
    </row>
    <row r="346" spans="1:26">
      <c r="A346" s="191"/>
      <c r="B346" s="192"/>
      <c r="C346" s="193"/>
      <c r="D346" s="522"/>
      <c r="E346" s="522"/>
      <c r="F346" s="191"/>
      <c r="G346" s="195"/>
      <c r="H346" s="194"/>
      <c r="I346" s="194"/>
      <c r="J346" s="191"/>
      <c r="K346" s="191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7"/>
      <c r="W346" s="198"/>
      <c r="X346" s="191"/>
      <c r="Y346" s="191"/>
      <c r="Z346" s="191"/>
    </row>
    <row r="347" spans="1:26">
      <c r="A347" s="191"/>
      <c r="B347" s="192"/>
      <c r="C347" s="199" t="s">
        <v>511</v>
      </c>
      <c r="D347" s="528" t="s">
        <v>512</v>
      </c>
      <c r="E347" s="528"/>
      <c r="F347" s="191"/>
      <c r="G347" s="195"/>
      <c r="H347" s="194"/>
      <c r="I347" s="194"/>
      <c r="J347" s="191"/>
      <c r="K347" s="191"/>
      <c r="L347" s="195"/>
      <c r="M347" s="195"/>
      <c r="N347" s="195"/>
      <c r="O347" s="195"/>
      <c r="P347" s="195"/>
      <c r="Q347" s="195"/>
      <c r="R347" s="195"/>
      <c r="S347" s="195"/>
      <c r="T347" s="195"/>
      <c r="U347" s="195"/>
      <c r="V347" s="197"/>
      <c r="W347" s="198"/>
      <c r="X347" s="191"/>
      <c r="Y347" s="191"/>
      <c r="Z347" s="191"/>
    </row>
    <row r="348" spans="1:26" ht="39.950000000000003" customHeight="1">
      <c r="A348" s="204"/>
      <c r="B348" s="205">
        <v>42</v>
      </c>
      <c r="C348" s="206" t="s">
        <v>513</v>
      </c>
      <c r="D348" s="532" t="s">
        <v>514</v>
      </c>
      <c r="E348" s="532"/>
      <c r="F348" s="207" t="s">
        <v>77</v>
      </c>
      <c r="G348" s="209">
        <v>2.835</v>
      </c>
      <c r="H348" s="210"/>
      <c r="I348" s="208">
        <f>ROUND(G348*(H348),2)</f>
        <v>0</v>
      </c>
      <c r="J348" s="207">
        <f>ROUND(G348*(N348),2)</f>
        <v>0</v>
      </c>
      <c r="K348" s="191">
        <f>ROUND(G348*(O348),2)</f>
        <v>0</v>
      </c>
      <c r="L348" s="195">
        <f>ROUND(G348*(H348),2)</f>
        <v>0</v>
      </c>
      <c r="M348" s="195"/>
      <c r="N348" s="195">
        <v>0</v>
      </c>
      <c r="O348" s="195"/>
      <c r="P348" s="195">
        <v>1.354E-2</v>
      </c>
      <c r="Q348" s="195"/>
      <c r="R348" s="195">
        <v>1.354E-2</v>
      </c>
      <c r="S348" s="195">
        <f>ROUND(G348*(P348),3)</f>
        <v>3.7999999999999999E-2</v>
      </c>
      <c r="T348" s="195"/>
      <c r="U348" s="195"/>
      <c r="V348" s="197">
        <f>ROUND(G348*(X348),3)</f>
        <v>0</v>
      </c>
      <c r="W348" s="198"/>
      <c r="X348" s="191">
        <v>0</v>
      </c>
      <c r="Y348" s="191"/>
      <c r="Z348" s="191">
        <v>0</v>
      </c>
    </row>
    <row r="349" spans="1:26" ht="12" customHeight="1">
      <c r="A349" s="191"/>
      <c r="B349" s="192"/>
      <c r="C349" s="193"/>
      <c r="D349" s="521" t="s">
        <v>515</v>
      </c>
      <c r="E349" s="521"/>
      <c r="F349" s="191"/>
      <c r="G349" s="195"/>
      <c r="H349" s="194"/>
      <c r="I349" s="194"/>
      <c r="J349" s="191"/>
      <c r="K349" s="191"/>
      <c r="L349" s="195"/>
      <c r="M349" s="195"/>
      <c r="N349" s="195"/>
      <c r="O349" s="195"/>
      <c r="P349" s="195"/>
      <c r="Q349" s="195"/>
      <c r="R349" s="195"/>
      <c r="S349" s="195"/>
      <c r="T349" s="195"/>
      <c r="U349" s="195"/>
      <c r="V349" s="197"/>
      <c r="W349" s="198"/>
      <c r="X349" s="191"/>
      <c r="Y349" s="191"/>
      <c r="Z349" s="191"/>
    </row>
    <row r="350" spans="1:26">
      <c r="A350" s="191"/>
      <c r="B350" s="192"/>
      <c r="C350" s="193"/>
      <c r="D350" s="522" t="s">
        <v>516</v>
      </c>
      <c r="E350" s="522"/>
      <c r="F350" s="191"/>
      <c r="G350" s="195">
        <v>2.835</v>
      </c>
      <c r="H350" s="194"/>
      <c r="I350" s="194"/>
      <c r="J350" s="191"/>
      <c r="K350" s="191"/>
      <c r="L350" s="195"/>
      <c r="M350" s="195"/>
      <c r="N350" s="195"/>
      <c r="O350" s="195"/>
      <c r="P350" s="195"/>
      <c r="Q350" s="195"/>
      <c r="R350" s="195"/>
      <c r="S350" s="195"/>
      <c r="T350" s="195"/>
      <c r="U350" s="195"/>
      <c r="V350" s="197"/>
      <c r="W350" s="198"/>
      <c r="X350" s="191"/>
      <c r="Y350" s="191"/>
      <c r="Z350" s="191"/>
    </row>
    <row r="351" spans="1:26" ht="24.95" customHeight="1">
      <c r="A351" s="204"/>
      <c r="B351" s="205">
        <v>43</v>
      </c>
      <c r="C351" s="206" t="s">
        <v>517</v>
      </c>
      <c r="D351" s="532" t="s">
        <v>518</v>
      </c>
      <c r="E351" s="532"/>
      <c r="F351" s="207" t="s">
        <v>77</v>
      </c>
      <c r="G351" s="209">
        <v>482.92</v>
      </c>
      <c r="H351" s="210"/>
      <c r="I351" s="208">
        <f>ROUND(G351*(H351),2)</f>
        <v>0</v>
      </c>
      <c r="J351" s="207">
        <f>ROUND(G351*(N351),2)</f>
        <v>0</v>
      </c>
      <c r="K351" s="191">
        <f>ROUND(G351*(O351),2)</f>
        <v>0</v>
      </c>
      <c r="L351" s="195">
        <f>ROUND(G351*(H351),2)</f>
        <v>0</v>
      </c>
      <c r="M351" s="195"/>
      <c r="N351" s="195">
        <v>0</v>
      </c>
      <c r="O351" s="195"/>
      <c r="P351" s="195">
        <v>1.418E-2</v>
      </c>
      <c r="Q351" s="195"/>
      <c r="R351" s="195">
        <v>1.418E-2</v>
      </c>
      <c r="S351" s="195">
        <f>ROUND(G351*(P351),3)</f>
        <v>6.8479999999999999</v>
      </c>
      <c r="T351" s="195"/>
      <c r="U351" s="195"/>
      <c r="V351" s="197">
        <f>ROUND(G351*(X351),3)</f>
        <v>0</v>
      </c>
      <c r="W351" s="198"/>
      <c r="X351" s="191">
        <v>0</v>
      </c>
      <c r="Y351" s="191"/>
      <c r="Z351" s="191">
        <v>0</v>
      </c>
    </row>
    <row r="352" spans="1:26" ht="24" customHeight="1">
      <c r="A352" s="191"/>
      <c r="B352" s="192"/>
      <c r="C352" s="193"/>
      <c r="D352" s="521" t="s">
        <v>519</v>
      </c>
      <c r="E352" s="521"/>
      <c r="F352" s="191"/>
      <c r="G352" s="195"/>
      <c r="H352" s="194"/>
      <c r="I352" s="194"/>
      <c r="J352" s="191"/>
      <c r="K352" s="191"/>
      <c r="L352" s="195"/>
      <c r="M352" s="195"/>
      <c r="N352" s="195"/>
      <c r="O352" s="195"/>
      <c r="P352" s="195"/>
      <c r="Q352" s="195"/>
      <c r="R352" s="195"/>
      <c r="S352" s="195"/>
      <c r="T352" s="195"/>
      <c r="U352" s="195"/>
      <c r="V352" s="197"/>
      <c r="W352" s="198"/>
      <c r="X352" s="191"/>
      <c r="Y352" s="191"/>
      <c r="Z352" s="191"/>
    </row>
    <row r="353" spans="1:26" ht="45.75" customHeight="1">
      <c r="A353" s="191"/>
      <c r="B353" s="192"/>
      <c r="C353" s="193"/>
      <c r="D353" s="522" t="s">
        <v>520</v>
      </c>
      <c r="E353" s="522"/>
      <c r="F353" s="191"/>
      <c r="G353" s="195">
        <v>378.3</v>
      </c>
      <c r="H353" s="194"/>
      <c r="I353" s="194"/>
      <c r="J353" s="191"/>
      <c r="K353" s="191"/>
      <c r="L353" s="195"/>
      <c r="M353" s="195"/>
      <c r="N353" s="195"/>
      <c r="O353" s="195"/>
      <c r="P353" s="195"/>
      <c r="Q353" s="195"/>
      <c r="R353" s="195"/>
      <c r="S353" s="195"/>
      <c r="T353" s="195"/>
      <c r="U353" s="195"/>
      <c r="V353" s="197"/>
      <c r="W353" s="198"/>
      <c r="X353" s="191"/>
      <c r="Y353" s="191"/>
      <c r="Z353" s="191"/>
    </row>
    <row r="354" spans="1:26" ht="12" customHeight="1">
      <c r="A354" s="191"/>
      <c r="B354" s="192"/>
      <c r="C354" s="193"/>
      <c r="D354" s="521" t="s">
        <v>521</v>
      </c>
      <c r="E354" s="521"/>
      <c r="F354" s="191"/>
      <c r="G354" s="195"/>
      <c r="H354" s="194"/>
      <c r="I354" s="194"/>
      <c r="J354" s="191"/>
      <c r="K354" s="191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7"/>
      <c r="W354" s="198"/>
      <c r="X354" s="191"/>
      <c r="Y354" s="191"/>
      <c r="Z354" s="191"/>
    </row>
    <row r="355" spans="1:26">
      <c r="A355" s="191"/>
      <c r="B355" s="192"/>
      <c r="C355" s="193"/>
      <c r="D355" s="536" t="s">
        <v>522</v>
      </c>
      <c r="E355" s="536"/>
      <c r="F355" s="191"/>
      <c r="G355" s="195">
        <v>-21.34</v>
      </c>
      <c r="H355" s="194"/>
      <c r="I355" s="194"/>
      <c r="J355" s="191"/>
      <c r="K355" s="191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7"/>
      <c r="W355" s="198"/>
      <c r="X355" s="191"/>
      <c r="Y355" s="191"/>
      <c r="Z355" s="191"/>
    </row>
    <row r="356" spans="1:26" ht="12" customHeight="1">
      <c r="A356" s="191"/>
      <c r="B356" s="192"/>
      <c r="C356" s="193"/>
      <c r="D356" s="521" t="s">
        <v>493</v>
      </c>
      <c r="E356" s="521"/>
      <c r="F356" s="191"/>
      <c r="G356" s="195"/>
      <c r="H356" s="194"/>
      <c r="I356" s="194"/>
      <c r="J356" s="191"/>
      <c r="K356" s="191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7"/>
      <c r="W356" s="198"/>
      <c r="X356" s="191"/>
      <c r="Y356" s="191"/>
      <c r="Z356" s="191"/>
    </row>
    <row r="357" spans="1:26" ht="23.25" customHeight="1">
      <c r="A357" s="191"/>
      <c r="B357" s="192"/>
      <c r="C357" s="193"/>
      <c r="D357" s="522" t="s">
        <v>523</v>
      </c>
      <c r="E357" s="522"/>
      <c r="F357" s="191"/>
      <c r="G357" s="195">
        <v>81.84</v>
      </c>
      <c r="H357" s="194"/>
      <c r="I357" s="194"/>
      <c r="J357" s="191"/>
      <c r="K357" s="191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7"/>
      <c r="W357" s="198"/>
      <c r="X357" s="191"/>
      <c r="Y357" s="191"/>
      <c r="Z357" s="191"/>
    </row>
    <row r="358" spans="1:26" ht="12" customHeight="1">
      <c r="A358" s="191"/>
      <c r="B358" s="192"/>
      <c r="C358" s="193"/>
      <c r="D358" s="521" t="s">
        <v>524</v>
      </c>
      <c r="E358" s="521"/>
      <c r="F358" s="191"/>
      <c r="G358" s="195"/>
      <c r="H358" s="194"/>
      <c r="I358" s="194"/>
      <c r="J358" s="191"/>
      <c r="K358" s="191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7"/>
      <c r="W358" s="198"/>
      <c r="X358" s="191"/>
      <c r="Y358" s="191"/>
      <c r="Z358" s="191"/>
    </row>
    <row r="359" spans="1:26">
      <c r="A359" s="191"/>
      <c r="B359" s="192"/>
      <c r="C359" s="193"/>
      <c r="D359" s="522" t="s">
        <v>525</v>
      </c>
      <c r="E359" s="522"/>
      <c r="F359" s="191"/>
      <c r="G359" s="195">
        <v>44.12</v>
      </c>
      <c r="H359" s="194"/>
      <c r="I359" s="194"/>
      <c r="J359" s="191"/>
      <c r="K359" s="191"/>
      <c r="L359" s="195"/>
      <c r="M359" s="195"/>
      <c r="N359" s="195"/>
      <c r="O359" s="195"/>
      <c r="P359" s="195"/>
      <c r="Q359" s="195"/>
      <c r="R359" s="195"/>
      <c r="S359" s="195"/>
      <c r="T359" s="195"/>
      <c r="U359" s="195"/>
      <c r="V359" s="197"/>
      <c r="W359" s="198"/>
      <c r="X359" s="191"/>
      <c r="Y359" s="191"/>
      <c r="Z359" s="191"/>
    </row>
    <row r="360" spans="1:26" ht="35.1" customHeight="1">
      <c r="A360" s="204"/>
      <c r="B360" s="205">
        <v>44</v>
      </c>
      <c r="C360" s="206" t="s">
        <v>526</v>
      </c>
      <c r="D360" s="532" t="s">
        <v>527</v>
      </c>
      <c r="E360" s="532"/>
      <c r="F360" s="207" t="s">
        <v>77</v>
      </c>
      <c r="G360" s="209">
        <v>383.81</v>
      </c>
      <c r="H360" s="210"/>
      <c r="I360" s="208">
        <f>ROUND(G360*(H360),2)</f>
        <v>0</v>
      </c>
      <c r="J360" s="207">
        <f>ROUND(G360*(N360),2)</f>
        <v>0</v>
      </c>
      <c r="K360" s="191">
        <f>ROUND(G360*(O360),2)</f>
        <v>0</v>
      </c>
      <c r="L360" s="195">
        <f>ROUND(G360*(H360),2)</f>
        <v>0</v>
      </c>
      <c r="M360" s="195"/>
      <c r="N360" s="195">
        <v>0</v>
      </c>
      <c r="O360" s="195"/>
      <c r="P360" s="195">
        <v>1.3713525000000001E-2</v>
      </c>
      <c r="Q360" s="195"/>
      <c r="R360" s="195">
        <v>1.3713525000000001E-2</v>
      </c>
      <c r="S360" s="195">
        <f>ROUND(G360*(P360),3)</f>
        <v>5.2629999999999999</v>
      </c>
      <c r="T360" s="195"/>
      <c r="U360" s="195"/>
      <c r="V360" s="197">
        <f>ROUND(G360*(X360),3)</f>
        <v>0</v>
      </c>
      <c r="W360" s="198"/>
      <c r="X360" s="191">
        <v>0</v>
      </c>
      <c r="Y360" s="191"/>
      <c r="Z360" s="191">
        <v>0</v>
      </c>
    </row>
    <row r="361" spans="1:26" ht="12" customHeight="1">
      <c r="A361" s="191"/>
      <c r="B361" s="192"/>
      <c r="C361" s="193"/>
      <c r="D361" s="521" t="s">
        <v>528</v>
      </c>
      <c r="E361" s="521"/>
      <c r="F361" s="191"/>
      <c r="G361" s="195"/>
      <c r="H361" s="194"/>
      <c r="I361" s="194"/>
      <c r="J361" s="191"/>
      <c r="K361" s="191"/>
      <c r="L361" s="195"/>
      <c r="M361" s="195"/>
      <c r="N361" s="195"/>
      <c r="O361" s="195"/>
      <c r="P361" s="195"/>
      <c r="Q361" s="195"/>
      <c r="R361" s="195"/>
      <c r="S361" s="195"/>
      <c r="T361" s="195"/>
      <c r="U361" s="195"/>
      <c r="V361" s="197"/>
      <c r="W361" s="198"/>
      <c r="X361" s="191"/>
      <c r="Y361" s="191"/>
      <c r="Z361" s="191"/>
    </row>
    <row r="362" spans="1:26">
      <c r="A362" s="191"/>
      <c r="B362" s="192"/>
      <c r="C362" s="193"/>
      <c r="D362" s="522">
        <v>91.11</v>
      </c>
      <c r="E362" s="522"/>
      <c r="F362" s="191"/>
      <c r="G362" s="195">
        <v>91.11</v>
      </c>
      <c r="H362" s="194"/>
      <c r="I362" s="194"/>
      <c r="J362" s="191"/>
      <c r="K362" s="191"/>
      <c r="L362" s="195"/>
      <c r="M362" s="195"/>
      <c r="N362" s="195"/>
      <c r="O362" s="195"/>
      <c r="P362" s="195"/>
      <c r="Q362" s="195"/>
      <c r="R362" s="195"/>
      <c r="S362" s="195"/>
      <c r="T362" s="195"/>
      <c r="U362" s="195"/>
      <c r="V362" s="197"/>
      <c r="W362" s="198"/>
      <c r="X362" s="191"/>
      <c r="Y362" s="191"/>
      <c r="Z362" s="191"/>
    </row>
    <row r="363" spans="1:26" ht="12" customHeight="1">
      <c r="A363" s="191"/>
      <c r="B363" s="192"/>
      <c r="C363" s="193"/>
      <c r="D363" s="521" t="s">
        <v>529</v>
      </c>
      <c r="E363" s="521"/>
      <c r="F363" s="191"/>
      <c r="G363" s="195"/>
      <c r="H363" s="194"/>
      <c r="I363" s="194"/>
      <c r="J363" s="191"/>
      <c r="K363" s="191"/>
      <c r="L363" s="195"/>
      <c r="M363" s="195"/>
      <c r="N363" s="195"/>
      <c r="O363" s="195"/>
      <c r="P363" s="195"/>
      <c r="Q363" s="195"/>
      <c r="R363" s="195"/>
      <c r="S363" s="195"/>
      <c r="T363" s="195"/>
      <c r="U363" s="195"/>
      <c r="V363" s="197"/>
      <c r="W363" s="198"/>
      <c r="X363" s="191"/>
      <c r="Y363" s="191"/>
      <c r="Z363" s="191"/>
    </row>
    <row r="364" spans="1:26">
      <c r="A364" s="191"/>
      <c r="B364" s="192"/>
      <c r="C364" s="193"/>
      <c r="D364" s="522">
        <v>292.7</v>
      </c>
      <c r="E364" s="522"/>
      <c r="F364" s="191"/>
      <c r="G364" s="195">
        <v>292.7</v>
      </c>
      <c r="H364" s="194"/>
      <c r="I364" s="194"/>
      <c r="J364" s="191"/>
      <c r="K364" s="191"/>
      <c r="L364" s="195"/>
      <c r="M364" s="195"/>
      <c r="N364" s="195"/>
      <c r="O364" s="195"/>
      <c r="P364" s="195"/>
      <c r="Q364" s="195"/>
      <c r="R364" s="195"/>
      <c r="S364" s="195"/>
      <c r="T364" s="195"/>
      <c r="U364" s="195"/>
      <c r="V364" s="197"/>
      <c r="W364" s="198"/>
      <c r="X364" s="191"/>
      <c r="Y364" s="191"/>
      <c r="Z364" s="191"/>
    </row>
    <row r="365" spans="1:26" ht="24.95" customHeight="1">
      <c r="A365" s="204"/>
      <c r="B365" s="205">
        <v>45</v>
      </c>
      <c r="C365" s="206" t="s">
        <v>530</v>
      </c>
      <c r="D365" s="532" t="s">
        <v>531</v>
      </c>
      <c r="E365" s="532"/>
      <c r="F365" s="207" t="s">
        <v>93</v>
      </c>
      <c r="G365" s="209">
        <v>2</v>
      </c>
      <c r="H365" s="210"/>
      <c r="I365" s="208">
        <f>ROUND(G365*(H365),2)</f>
        <v>0</v>
      </c>
      <c r="J365" s="207">
        <f>ROUND(G365*(N365),2)</f>
        <v>0</v>
      </c>
      <c r="K365" s="191">
        <f>ROUND(G365*(O365),2)</f>
        <v>0</v>
      </c>
      <c r="L365" s="195">
        <f>ROUND(G365*(H365),2)</f>
        <v>0</v>
      </c>
      <c r="M365" s="195"/>
      <c r="N365" s="195">
        <v>0</v>
      </c>
      <c r="O365" s="195"/>
      <c r="P365" s="195">
        <v>6.7609759615384598E-4</v>
      </c>
      <c r="Q365" s="195"/>
      <c r="R365" s="195">
        <v>6.7609759615384598E-4</v>
      </c>
      <c r="S365" s="195">
        <f>ROUND(G365*(P365),3)</f>
        <v>1E-3</v>
      </c>
      <c r="T365" s="195"/>
      <c r="U365" s="195"/>
      <c r="V365" s="197">
        <f>ROUND(G365*(X365),3)</f>
        <v>0</v>
      </c>
      <c r="W365" s="198"/>
      <c r="X365" s="191">
        <v>0</v>
      </c>
      <c r="Y365" s="191"/>
      <c r="Z365" s="191">
        <v>0</v>
      </c>
    </row>
    <row r="366" spans="1:26" ht="12" customHeight="1">
      <c r="A366" s="191"/>
      <c r="B366" s="192"/>
      <c r="C366" s="193"/>
      <c r="D366" s="521" t="s">
        <v>90</v>
      </c>
      <c r="E366" s="521"/>
      <c r="F366" s="191"/>
      <c r="G366" s="195"/>
      <c r="H366" s="194"/>
      <c r="I366" s="194"/>
      <c r="J366" s="191"/>
      <c r="K366" s="191"/>
      <c r="L366" s="195"/>
      <c r="M366" s="195"/>
      <c r="N366" s="195"/>
      <c r="O366" s="195"/>
      <c r="P366" s="195"/>
      <c r="Q366" s="195"/>
      <c r="R366" s="195"/>
      <c r="S366" s="195"/>
      <c r="T366" s="195"/>
      <c r="U366" s="195"/>
      <c r="V366" s="197"/>
      <c r="W366" s="198"/>
      <c r="X366" s="191"/>
      <c r="Y366" s="191"/>
      <c r="Z366" s="191"/>
    </row>
    <row r="367" spans="1:26">
      <c r="A367" s="191"/>
      <c r="B367" s="192"/>
      <c r="C367" s="193"/>
      <c r="D367" s="522">
        <v>2</v>
      </c>
      <c r="E367" s="522"/>
      <c r="F367" s="191"/>
      <c r="G367" s="195">
        <v>2</v>
      </c>
      <c r="H367" s="194"/>
      <c r="I367" s="194"/>
      <c r="J367" s="191"/>
      <c r="K367" s="191"/>
      <c r="L367" s="195"/>
      <c r="M367" s="195"/>
      <c r="N367" s="195"/>
      <c r="O367" s="195"/>
      <c r="P367" s="195"/>
      <c r="Q367" s="195"/>
      <c r="R367" s="195"/>
      <c r="S367" s="195"/>
      <c r="T367" s="195"/>
      <c r="U367" s="195"/>
      <c r="V367" s="197"/>
      <c r="W367" s="198"/>
      <c r="X367" s="191"/>
      <c r="Y367" s="191"/>
      <c r="Z367" s="191"/>
    </row>
    <row r="368" spans="1:26" ht="24.95" customHeight="1">
      <c r="A368" s="204"/>
      <c r="B368" s="205">
        <v>46</v>
      </c>
      <c r="C368" s="206" t="s">
        <v>532</v>
      </c>
      <c r="D368" s="532" t="s">
        <v>533</v>
      </c>
      <c r="E368" s="532"/>
      <c r="F368" s="207" t="s">
        <v>161</v>
      </c>
      <c r="G368" s="209">
        <v>1.2</v>
      </c>
      <c r="H368" s="210"/>
      <c r="I368" s="208">
        <f>ROUND(G368*(H368),2)</f>
        <v>0</v>
      </c>
      <c r="J368" s="207">
        <f>ROUND(G368*(N368),2)</f>
        <v>0</v>
      </c>
      <c r="K368" s="191">
        <f>ROUND(G368*(O368),2)</f>
        <v>0</v>
      </c>
      <c r="L368" s="195">
        <f>ROUND(G368*(H368),2)</f>
        <v>0</v>
      </c>
      <c r="M368" s="195"/>
      <c r="N368" s="195">
        <v>0</v>
      </c>
      <c r="O368" s="195"/>
      <c r="P368" s="195">
        <v>0</v>
      </c>
      <c r="Q368" s="195"/>
      <c r="R368" s="195">
        <v>0</v>
      </c>
      <c r="S368" s="195">
        <f>ROUND(G368*(P368),3)</f>
        <v>0</v>
      </c>
      <c r="T368" s="195"/>
      <c r="U368" s="195"/>
      <c r="V368" s="197">
        <f>ROUND(G368*(X368),3)</f>
        <v>0</v>
      </c>
      <c r="W368" s="198"/>
      <c r="X368" s="191">
        <v>0</v>
      </c>
      <c r="Y368" s="191"/>
      <c r="Z368" s="191">
        <v>0</v>
      </c>
    </row>
    <row r="369" spans="1:26" ht="24.95" customHeight="1">
      <c r="A369" s="204"/>
      <c r="B369" s="205">
        <v>47</v>
      </c>
      <c r="C369" s="206" t="s">
        <v>534</v>
      </c>
      <c r="D369" s="532" t="s">
        <v>535</v>
      </c>
      <c r="E369" s="532"/>
      <c r="F369" s="207" t="s">
        <v>77</v>
      </c>
      <c r="G369" s="209">
        <v>145.72999999999999</v>
      </c>
      <c r="H369" s="210"/>
      <c r="I369" s="208">
        <f>ROUND(G369*(H369),2)</f>
        <v>0</v>
      </c>
      <c r="J369" s="207">
        <f>ROUND(G369*(N369),2)</f>
        <v>0</v>
      </c>
      <c r="K369" s="191">
        <f>ROUND(G369*(O369),2)</f>
        <v>0</v>
      </c>
      <c r="L369" s="195">
        <f>ROUND(G369*(H369),2)</f>
        <v>0</v>
      </c>
      <c r="M369" s="195"/>
      <c r="N369" s="195">
        <v>0</v>
      </c>
      <c r="O369" s="195"/>
      <c r="P369" s="195">
        <v>0</v>
      </c>
      <c r="Q369" s="195"/>
      <c r="R369" s="195">
        <v>0</v>
      </c>
      <c r="S369" s="195">
        <f>ROUND(G369*(P369),3)</f>
        <v>0</v>
      </c>
      <c r="T369" s="195"/>
      <c r="U369" s="195"/>
      <c r="V369" s="197">
        <f>ROUND(G369*(X369),3)</f>
        <v>2.1859999999999999</v>
      </c>
      <c r="W369" s="198"/>
      <c r="X369" s="191">
        <v>1.4999999999999999E-2</v>
      </c>
      <c r="Y369" s="191"/>
      <c r="Z369" s="191">
        <v>0</v>
      </c>
    </row>
    <row r="370" spans="1:26" ht="12" customHeight="1">
      <c r="A370" s="191"/>
      <c r="B370" s="192"/>
      <c r="C370" s="193"/>
      <c r="D370" s="521" t="s">
        <v>536</v>
      </c>
      <c r="E370" s="521"/>
      <c r="F370" s="191"/>
      <c r="G370" s="195"/>
      <c r="H370" s="194"/>
      <c r="I370" s="194"/>
      <c r="J370" s="191"/>
      <c r="K370" s="191"/>
      <c r="L370" s="195"/>
      <c r="M370" s="195"/>
      <c r="N370" s="195"/>
      <c r="O370" s="195"/>
      <c r="P370" s="195"/>
      <c r="Q370" s="195"/>
      <c r="R370" s="195"/>
      <c r="S370" s="195"/>
      <c r="T370" s="195"/>
      <c r="U370" s="195"/>
      <c r="V370" s="197"/>
      <c r="W370" s="198"/>
      <c r="X370" s="191"/>
      <c r="Y370" s="191"/>
      <c r="Z370" s="191"/>
    </row>
    <row r="371" spans="1:26" ht="34.5" customHeight="1">
      <c r="A371" s="191"/>
      <c r="B371" s="192"/>
      <c r="C371" s="193"/>
      <c r="D371" s="522" t="s">
        <v>537</v>
      </c>
      <c r="E371" s="522"/>
      <c r="F371" s="191"/>
      <c r="G371" s="195">
        <v>57.19</v>
      </c>
      <c r="H371" s="194"/>
      <c r="I371" s="194"/>
      <c r="J371" s="191"/>
      <c r="K371" s="191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7"/>
      <c r="W371" s="198"/>
      <c r="X371" s="191"/>
      <c r="Y371" s="191"/>
      <c r="Z371" s="191"/>
    </row>
    <row r="372" spans="1:26" ht="12" customHeight="1">
      <c r="A372" s="191"/>
      <c r="B372" s="192"/>
      <c r="C372" s="193"/>
      <c r="D372" s="521" t="s">
        <v>538</v>
      </c>
      <c r="E372" s="521"/>
      <c r="F372" s="191"/>
      <c r="G372" s="195"/>
      <c r="H372" s="194"/>
      <c r="I372" s="194"/>
      <c r="J372" s="191"/>
      <c r="K372" s="191"/>
      <c r="L372" s="195"/>
      <c r="M372" s="195"/>
      <c r="N372" s="195"/>
      <c r="O372" s="195"/>
      <c r="P372" s="195"/>
      <c r="Q372" s="195"/>
      <c r="R372" s="195"/>
      <c r="S372" s="195"/>
      <c r="T372" s="195"/>
      <c r="U372" s="195"/>
      <c r="V372" s="197"/>
      <c r="W372" s="198"/>
      <c r="X372" s="191"/>
      <c r="Y372" s="191"/>
      <c r="Z372" s="191"/>
    </row>
    <row r="373" spans="1:26">
      <c r="A373" s="191"/>
      <c r="B373" s="192"/>
      <c r="C373" s="193"/>
      <c r="D373" s="522">
        <v>88.54</v>
      </c>
      <c r="E373" s="522"/>
      <c r="F373" s="191"/>
      <c r="G373" s="195">
        <v>88.54</v>
      </c>
      <c r="H373" s="194"/>
      <c r="I373" s="194"/>
      <c r="J373" s="191"/>
      <c r="K373" s="191"/>
      <c r="L373" s="195"/>
      <c r="M373" s="195"/>
      <c r="N373" s="195"/>
      <c r="O373" s="195"/>
      <c r="P373" s="195"/>
      <c r="Q373" s="195"/>
      <c r="R373" s="195"/>
      <c r="S373" s="195"/>
      <c r="T373" s="195"/>
      <c r="U373" s="195"/>
      <c r="V373" s="197"/>
      <c r="W373" s="198"/>
      <c r="X373" s="191"/>
      <c r="Y373" s="191"/>
      <c r="Z373" s="191"/>
    </row>
    <row r="374" spans="1:26" ht="39.950000000000003" customHeight="1">
      <c r="A374" s="213"/>
      <c r="B374" s="214">
        <v>48</v>
      </c>
      <c r="C374" s="215" t="s">
        <v>539</v>
      </c>
      <c r="D374" s="534" t="s">
        <v>540</v>
      </c>
      <c r="E374" s="534"/>
      <c r="F374" s="216" t="s">
        <v>93</v>
      </c>
      <c r="G374" s="217">
        <v>2</v>
      </c>
      <c r="H374" s="218"/>
      <c r="I374" s="219">
        <f>ROUND(G374*(H374),2)</f>
        <v>0</v>
      </c>
      <c r="J374" s="216">
        <f>ROUND(G374*(N374),2)</f>
        <v>0</v>
      </c>
      <c r="K374" s="191">
        <f>ROUND(G374*(O374),2)</f>
        <v>0</v>
      </c>
      <c r="L374" s="195">
        <f>ROUND(G374*(H374),2)</f>
        <v>0</v>
      </c>
      <c r="M374" s="195">
        <f>ROUND(G374*(H374),2)</f>
        <v>0</v>
      </c>
      <c r="N374" s="195">
        <v>0</v>
      </c>
      <c r="O374" s="195"/>
      <c r="P374" s="195">
        <v>0</v>
      </c>
      <c r="Q374" s="195"/>
      <c r="R374" s="195">
        <v>0</v>
      </c>
      <c r="S374" s="195">
        <f>ROUND(G374*(P374),3)</f>
        <v>0</v>
      </c>
      <c r="T374" s="195"/>
      <c r="U374" s="195"/>
      <c r="V374" s="197">
        <f>ROUND(G374*(X374),3)</f>
        <v>0</v>
      </c>
      <c r="W374" s="198"/>
      <c r="X374" s="191">
        <v>0</v>
      </c>
      <c r="Y374" s="191"/>
      <c r="Z374" s="191">
        <v>0</v>
      </c>
    </row>
    <row r="375" spans="1:26">
      <c r="A375" s="191"/>
      <c r="B375" s="192"/>
      <c r="C375" s="199" t="s">
        <v>511</v>
      </c>
      <c r="D375" s="528" t="s">
        <v>512</v>
      </c>
      <c r="E375" s="528"/>
      <c r="F375" s="191"/>
      <c r="G375" s="195"/>
      <c r="H375" s="194"/>
      <c r="I375" s="200">
        <f>ROUND((SUM(I347:I374))/1,2)</f>
        <v>0</v>
      </c>
      <c r="J375" s="212"/>
      <c r="K375" s="212"/>
      <c r="L375" s="202">
        <f>ROUND((SUM(L347:L374))/1,2)</f>
        <v>0</v>
      </c>
      <c r="M375" s="202">
        <f>ROUND((SUM(M347:M374))/1,2)</f>
        <v>0</v>
      </c>
      <c r="N375" s="202"/>
      <c r="O375" s="202"/>
      <c r="P375" s="202"/>
      <c r="Q375" s="202"/>
      <c r="R375" s="202"/>
      <c r="S375" s="202">
        <f>ROUND((SUM(S347:S374))/1,2)</f>
        <v>12.15</v>
      </c>
      <c r="T375" s="202"/>
      <c r="U375" s="202"/>
      <c r="V375" s="203">
        <f>ROUND((SUM(V347:V374))/1,2)</f>
        <v>2.19</v>
      </c>
      <c r="W375" s="198"/>
      <c r="X375" s="191"/>
      <c r="Y375" s="191"/>
      <c r="Z375" s="191"/>
    </row>
    <row r="376" spans="1:26">
      <c r="A376" s="191"/>
      <c r="B376" s="192"/>
      <c r="C376" s="193"/>
      <c r="D376" s="522"/>
      <c r="E376" s="522"/>
      <c r="F376" s="191"/>
      <c r="G376" s="195"/>
      <c r="H376" s="194"/>
      <c r="I376" s="194"/>
      <c r="J376" s="191"/>
      <c r="K376" s="191"/>
      <c r="L376" s="195"/>
      <c r="M376" s="195"/>
      <c r="N376" s="195"/>
      <c r="O376" s="195"/>
      <c r="P376" s="195"/>
      <c r="Q376" s="195"/>
      <c r="R376" s="195"/>
      <c r="S376" s="195"/>
      <c r="T376" s="195"/>
      <c r="U376" s="195"/>
      <c r="V376" s="197"/>
      <c r="W376" s="198"/>
      <c r="X376" s="191"/>
      <c r="Y376" s="191"/>
      <c r="Z376" s="191"/>
    </row>
    <row r="377" spans="1:26">
      <c r="A377" s="191"/>
      <c r="B377" s="192"/>
      <c r="C377" s="199" t="s">
        <v>239</v>
      </c>
      <c r="D377" s="528" t="s">
        <v>240</v>
      </c>
      <c r="E377" s="528"/>
      <c r="F377" s="191"/>
      <c r="G377" s="195"/>
      <c r="H377" s="194"/>
      <c r="I377" s="194"/>
      <c r="J377" s="191"/>
      <c r="K377" s="191"/>
      <c r="L377" s="195"/>
      <c r="M377" s="195"/>
      <c r="N377" s="195"/>
      <c r="O377" s="195"/>
      <c r="P377" s="195"/>
      <c r="Q377" s="195"/>
      <c r="R377" s="195"/>
      <c r="S377" s="195"/>
      <c r="T377" s="195"/>
      <c r="U377" s="195"/>
      <c r="V377" s="197"/>
      <c r="W377" s="198"/>
      <c r="X377" s="191"/>
      <c r="Y377" s="191"/>
      <c r="Z377" s="191"/>
    </row>
    <row r="378" spans="1:26" ht="24.95" customHeight="1">
      <c r="A378" s="204"/>
      <c r="B378" s="205">
        <v>49</v>
      </c>
      <c r="C378" s="206" t="s">
        <v>541</v>
      </c>
      <c r="D378" s="532" t="s">
        <v>542</v>
      </c>
      <c r="E378" s="532"/>
      <c r="F378" s="207" t="s">
        <v>161</v>
      </c>
      <c r="G378" s="209">
        <v>1.9</v>
      </c>
      <c r="H378" s="210"/>
      <c r="I378" s="208">
        <f>ROUND(G378*(H378),2)</f>
        <v>0</v>
      </c>
      <c r="J378" s="207">
        <f>ROUND(G378*(N378),2)</f>
        <v>0</v>
      </c>
      <c r="K378" s="191">
        <f>ROUND(G378*(O378),2)</f>
        <v>0</v>
      </c>
      <c r="L378" s="195">
        <f>ROUND(G378*(H378),2)</f>
        <v>0</v>
      </c>
      <c r="M378" s="195"/>
      <c r="N378" s="195">
        <v>0</v>
      </c>
      <c r="O378" s="195"/>
      <c r="P378" s="195">
        <v>0</v>
      </c>
      <c r="Q378" s="195"/>
      <c r="R378" s="195">
        <v>0</v>
      </c>
      <c r="S378" s="195">
        <f>ROUND(G378*(P378),3)</f>
        <v>0</v>
      </c>
      <c r="T378" s="195"/>
      <c r="U378" s="195"/>
      <c r="V378" s="197">
        <f>ROUND(G378*(X378),3)</f>
        <v>0</v>
      </c>
      <c r="W378" s="198"/>
      <c r="X378" s="191">
        <v>0</v>
      </c>
      <c r="Y378" s="191"/>
      <c r="Z378" s="191">
        <v>0</v>
      </c>
    </row>
    <row r="379" spans="1:26" ht="24.95" customHeight="1">
      <c r="A379" s="213"/>
      <c r="B379" s="214">
        <v>50</v>
      </c>
      <c r="C379" s="215" t="s">
        <v>543</v>
      </c>
      <c r="D379" s="534" t="s">
        <v>544</v>
      </c>
      <c r="E379" s="534"/>
      <c r="F379" s="216" t="s">
        <v>169</v>
      </c>
      <c r="G379" s="217">
        <v>20.995999999999999</v>
      </c>
      <c r="H379" s="218"/>
      <c r="I379" s="219">
        <f>ROUND(G379*(H379),2)</f>
        <v>0</v>
      </c>
      <c r="J379" s="216">
        <f>ROUND(G379*(N379),2)</f>
        <v>0</v>
      </c>
      <c r="K379" s="191">
        <f>ROUND(G379*(O379),2)</f>
        <v>0</v>
      </c>
      <c r="L379" s="195">
        <f>ROUND(G379*(H379),2)</f>
        <v>0</v>
      </c>
      <c r="M379" s="195">
        <f>ROUND(G379*(H379),2)</f>
        <v>0</v>
      </c>
      <c r="N379" s="195">
        <v>0</v>
      </c>
      <c r="O379" s="195"/>
      <c r="P379" s="195">
        <v>9.7999999999999997E-4</v>
      </c>
      <c r="Q379" s="195"/>
      <c r="R379" s="195">
        <v>9.7999999999999997E-4</v>
      </c>
      <c r="S379" s="195">
        <f>ROUND(G379*(P379),3)</f>
        <v>2.1000000000000001E-2</v>
      </c>
      <c r="T379" s="195"/>
      <c r="U379" s="195"/>
      <c r="V379" s="197">
        <f>ROUND(G379*(X379),3)</f>
        <v>0</v>
      </c>
      <c r="W379" s="198"/>
      <c r="X379" s="191">
        <v>0</v>
      </c>
      <c r="Y379" s="191"/>
      <c r="Z379" s="191">
        <v>0</v>
      </c>
    </row>
    <row r="380" spans="1:26" ht="12" customHeight="1">
      <c r="A380" s="191"/>
      <c r="B380" s="192"/>
      <c r="C380" s="193"/>
      <c r="D380" s="521" t="s">
        <v>376</v>
      </c>
      <c r="E380" s="521"/>
      <c r="F380" s="191"/>
      <c r="G380" s="195"/>
      <c r="H380" s="194"/>
      <c r="I380" s="194"/>
      <c r="J380" s="191"/>
      <c r="K380" s="191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7"/>
      <c r="W380" s="198"/>
      <c r="X380" s="191"/>
      <c r="Y380" s="191"/>
      <c r="Z380" s="191"/>
    </row>
    <row r="381" spans="1:26">
      <c r="A381" s="191"/>
      <c r="B381" s="192"/>
      <c r="C381" s="193"/>
      <c r="D381" s="522">
        <v>2.4</v>
      </c>
      <c r="E381" s="522"/>
      <c r="F381" s="191"/>
      <c r="G381" s="195">
        <v>2.4</v>
      </c>
      <c r="H381" s="194"/>
      <c r="I381" s="194"/>
      <c r="J381" s="191"/>
      <c r="K381" s="191"/>
      <c r="L381" s="195"/>
      <c r="M381" s="195"/>
      <c r="N381" s="195"/>
      <c r="O381" s="195"/>
      <c r="P381" s="195"/>
      <c r="Q381" s="195"/>
      <c r="R381" s="195"/>
      <c r="S381" s="195"/>
      <c r="T381" s="195"/>
      <c r="U381" s="195"/>
      <c r="V381" s="197"/>
      <c r="W381" s="198"/>
      <c r="X381" s="191"/>
      <c r="Y381" s="191"/>
      <c r="Z381" s="191"/>
    </row>
    <row r="382" spans="1:26" ht="12" customHeight="1">
      <c r="A382" s="191"/>
      <c r="B382" s="192"/>
      <c r="C382" s="193"/>
      <c r="D382" s="521" t="s">
        <v>377</v>
      </c>
      <c r="E382" s="521"/>
      <c r="F382" s="191"/>
      <c r="G382" s="195"/>
      <c r="H382" s="194"/>
      <c r="I382" s="194"/>
      <c r="J382" s="191"/>
      <c r="K382" s="191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7"/>
      <c r="W382" s="198"/>
      <c r="X382" s="191"/>
      <c r="Y382" s="191"/>
      <c r="Z382" s="191"/>
    </row>
    <row r="383" spans="1:26">
      <c r="A383" s="191"/>
      <c r="B383" s="192"/>
      <c r="C383" s="193"/>
      <c r="D383" s="522" t="s">
        <v>378</v>
      </c>
      <c r="E383" s="522"/>
      <c r="F383" s="191"/>
      <c r="G383" s="195">
        <v>4.3959999999999999</v>
      </c>
      <c r="H383" s="194"/>
      <c r="I383" s="194"/>
      <c r="J383" s="191"/>
      <c r="K383" s="191"/>
      <c r="L383" s="195"/>
      <c r="M383" s="195"/>
      <c r="N383" s="195"/>
      <c r="O383" s="195"/>
      <c r="P383" s="195"/>
      <c r="Q383" s="195"/>
      <c r="R383" s="195"/>
      <c r="S383" s="195"/>
      <c r="T383" s="195"/>
      <c r="U383" s="195"/>
      <c r="V383" s="197"/>
      <c r="W383" s="198"/>
      <c r="X383" s="191"/>
      <c r="Y383" s="191"/>
      <c r="Z383" s="191"/>
    </row>
    <row r="384" spans="1:26" ht="12" customHeight="1">
      <c r="A384" s="191"/>
      <c r="B384" s="192"/>
      <c r="C384" s="193"/>
      <c r="D384" s="521" t="s">
        <v>379</v>
      </c>
      <c r="E384" s="521"/>
      <c r="F384" s="191"/>
      <c r="G384" s="195"/>
      <c r="H384" s="194"/>
      <c r="I384" s="194"/>
      <c r="J384" s="191"/>
      <c r="K384" s="191"/>
      <c r="L384" s="195"/>
      <c r="M384" s="195"/>
      <c r="N384" s="195"/>
      <c r="O384" s="195"/>
      <c r="P384" s="195"/>
      <c r="Q384" s="195"/>
      <c r="R384" s="195"/>
      <c r="S384" s="195"/>
      <c r="T384" s="195"/>
      <c r="U384" s="195"/>
      <c r="V384" s="197"/>
      <c r="W384" s="198"/>
      <c r="X384" s="191"/>
      <c r="Y384" s="191"/>
      <c r="Z384" s="191"/>
    </row>
    <row r="385" spans="1:26">
      <c r="A385" s="191"/>
      <c r="B385" s="192"/>
      <c r="C385" s="193"/>
      <c r="D385" s="522" t="s">
        <v>380</v>
      </c>
      <c r="E385" s="522"/>
      <c r="F385" s="191"/>
      <c r="G385" s="195">
        <v>4.8</v>
      </c>
      <c r="H385" s="194"/>
      <c r="I385" s="194"/>
      <c r="J385" s="191"/>
      <c r="K385" s="191"/>
      <c r="L385" s="195"/>
      <c r="M385" s="195"/>
      <c r="N385" s="195"/>
      <c r="O385" s="195"/>
      <c r="P385" s="195"/>
      <c r="Q385" s="195"/>
      <c r="R385" s="195"/>
      <c r="S385" s="195"/>
      <c r="T385" s="195"/>
      <c r="U385" s="195"/>
      <c r="V385" s="197"/>
      <c r="W385" s="198"/>
      <c r="X385" s="191"/>
      <c r="Y385" s="191"/>
      <c r="Z385" s="191"/>
    </row>
    <row r="386" spans="1:26" ht="12" customHeight="1">
      <c r="A386" s="191"/>
      <c r="B386" s="192"/>
      <c r="C386" s="193"/>
      <c r="D386" s="521" t="s">
        <v>381</v>
      </c>
      <c r="E386" s="521"/>
      <c r="F386" s="191"/>
      <c r="G386" s="195"/>
      <c r="H386" s="194"/>
      <c r="I386" s="194"/>
      <c r="J386" s="191"/>
      <c r="K386" s="191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7"/>
      <c r="W386" s="198"/>
      <c r="X386" s="191"/>
      <c r="Y386" s="191"/>
      <c r="Z386" s="191"/>
    </row>
    <row r="387" spans="1:26">
      <c r="A387" s="191"/>
      <c r="B387" s="192"/>
      <c r="C387" s="193"/>
      <c r="D387" s="522" t="s">
        <v>382</v>
      </c>
      <c r="E387" s="522"/>
      <c r="F387" s="191"/>
      <c r="G387" s="195">
        <v>1.8</v>
      </c>
      <c r="H387" s="194"/>
      <c r="I387" s="194"/>
      <c r="J387" s="191"/>
      <c r="K387" s="191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7"/>
      <c r="W387" s="198"/>
      <c r="X387" s="191"/>
      <c r="Y387" s="191"/>
      <c r="Z387" s="191"/>
    </row>
    <row r="388" spans="1:26" ht="12" customHeight="1">
      <c r="A388" s="191"/>
      <c r="B388" s="192"/>
      <c r="C388" s="193"/>
      <c r="D388" s="521" t="s">
        <v>383</v>
      </c>
      <c r="E388" s="521"/>
      <c r="F388" s="191"/>
      <c r="G388" s="195"/>
      <c r="H388" s="194"/>
      <c r="I388" s="194"/>
      <c r="J388" s="191"/>
      <c r="K388" s="191"/>
      <c r="L388" s="195"/>
      <c r="M388" s="195"/>
      <c r="N388" s="195"/>
      <c r="O388" s="195"/>
      <c r="P388" s="195"/>
      <c r="Q388" s="195"/>
      <c r="R388" s="195"/>
      <c r="S388" s="195"/>
      <c r="T388" s="195"/>
      <c r="U388" s="195"/>
      <c r="V388" s="197"/>
      <c r="W388" s="198"/>
      <c r="X388" s="191"/>
      <c r="Y388" s="191"/>
      <c r="Z388" s="191"/>
    </row>
    <row r="389" spans="1:26">
      <c r="A389" s="191"/>
      <c r="B389" s="192"/>
      <c r="C389" s="193"/>
      <c r="D389" s="522" t="s">
        <v>384</v>
      </c>
      <c r="E389" s="522"/>
      <c r="F389" s="191"/>
      <c r="G389" s="195">
        <v>7.6</v>
      </c>
      <c r="H389" s="194"/>
      <c r="I389" s="194"/>
      <c r="J389" s="191"/>
      <c r="K389" s="191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7"/>
      <c r="W389" s="198"/>
      <c r="X389" s="191"/>
      <c r="Y389" s="191"/>
      <c r="Z389" s="191"/>
    </row>
    <row r="390" spans="1:26">
      <c r="A390" s="191"/>
      <c r="B390" s="192"/>
      <c r="C390" s="199" t="s">
        <v>239</v>
      </c>
      <c r="D390" s="528" t="s">
        <v>240</v>
      </c>
      <c r="E390" s="528"/>
      <c r="F390" s="191"/>
      <c r="G390" s="195"/>
      <c r="H390" s="194"/>
      <c r="I390" s="200">
        <f>ROUND((SUM(I377:I389))/1,2)</f>
        <v>0</v>
      </c>
      <c r="J390" s="212"/>
      <c r="K390" s="212"/>
      <c r="L390" s="202">
        <f>ROUND((SUM(L377:L389))/1,2)</f>
        <v>0</v>
      </c>
      <c r="M390" s="202">
        <f>ROUND((SUM(M377:M389))/1,2)</f>
        <v>0</v>
      </c>
      <c r="N390" s="202"/>
      <c r="O390" s="202"/>
      <c r="P390" s="202"/>
      <c r="Q390" s="202"/>
      <c r="R390" s="202"/>
      <c r="S390" s="202">
        <f>ROUND((SUM(S377:S389))/1,2)</f>
        <v>0.02</v>
      </c>
      <c r="T390" s="202"/>
      <c r="U390" s="202"/>
      <c r="V390" s="203">
        <f>ROUND((SUM(V377:V389))/1,2)</f>
        <v>0</v>
      </c>
      <c r="W390" s="198"/>
      <c r="X390" s="191"/>
      <c r="Y390" s="191"/>
      <c r="Z390" s="191"/>
    </row>
    <row r="391" spans="1:26">
      <c r="A391" s="191"/>
      <c r="B391" s="192"/>
      <c r="C391" s="193"/>
      <c r="D391" s="522"/>
      <c r="E391" s="522"/>
      <c r="F391" s="191"/>
      <c r="G391" s="195"/>
      <c r="H391" s="194"/>
      <c r="I391" s="194"/>
      <c r="J391" s="191"/>
      <c r="K391" s="191"/>
      <c r="L391" s="195"/>
      <c r="M391" s="195"/>
      <c r="N391" s="195"/>
      <c r="O391" s="195"/>
      <c r="P391" s="195"/>
      <c r="Q391" s="195"/>
      <c r="R391" s="195"/>
      <c r="S391" s="195"/>
      <c r="T391" s="195"/>
      <c r="U391" s="195"/>
      <c r="V391" s="197"/>
      <c r="W391" s="198"/>
      <c r="X391" s="191"/>
      <c r="Y391" s="191"/>
      <c r="Z391" s="191"/>
    </row>
    <row r="392" spans="1:26">
      <c r="A392" s="191"/>
      <c r="B392" s="192"/>
      <c r="C392" s="199" t="s">
        <v>250</v>
      </c>
      <c r="D392" s="528" t="s">
        <v>251</v>
      </c>
      <c r="E392" s="528"/>
      <c r="F392" s="191"/>
      <c r="G392" s="195"/>
      <c r="H392" s="194"/>
      <c r="I392" s="194"/>
      <c r="J392" s="191"/>
      <c r="K392" s="191"/>
      <c r="L392" s="195"/>
      <c r="M392" s="195"/>
      <c r="N392" s="195"/>
      <c r="O392" s="195"/>
      <c r="P392" s="195"/>
      <c r="Q392" s="195"/>
      <c r="R392" s="195"/>
      <c r="S392" s="195"/>
      <c r="T392" s="195"/>
      <c r="U392" s="195"/>
      <c r="V392" s="197"/>
      <c r="W392" s="198"/>
      <c r="X392" s="191"/>
      <c r="Y392" s="191"/>
      <c r="Z392" s="191"/>
    </row>
    <row r="393" spans="1:26" ht="24.95" customHeight="1">
      <c r="A393" s="204"/>
      <c r="B393" s="205">
        <v>51</v>
      </c>
      <c r="C393" s="206" t="s">
        <v>545</v>
      </c>
      <c r="D393" s="532" t="s">
        <v>546</v>
      </c>
      <c r="E393" s="532"/>
      <c r="F393" s="207" t="s">
        <v>77</v>
      </c>
      <c r="G393" s="209">
        <v>64.64</v>
      </c>
      <c r="H393" s="210"/>
      <c r="I393" s="208">
        <f>ROUND(G393*(H393),2)</f>
        <v>0</v>
      </c>
      <c r="J393" s="207">
        <f>ROUND(G393*(N393),2)</f>
        <v>0</v>
      </c>
      <c r="K393" s="191">
        <f>ROUND(G393*(O393),2)</f>
        <v>0</v>
      </c>
      <c r="L393" s="195">
        <f>ROUND(G393*(H393),2)</f>
        <v>0</v>
      </c>
      <c r="M393" s="195"/>
      <c r="N393" s="195">
        <v>0</v>
      </c>
      <c r="O393" s="195"/>
      <c r="P393" s="195">
        <v>4.0000000000000003E-5</v>
      </c>
      <c r="Q393" s="195"/>
      <c r="R393" s="195">
        <v>4.0000000000000003E-5</v>
      </c>
      <c r="S393" s="195">
        <f>ROUND(G393*(P393),3)</f>
        <v>3.0000000000000001E-3</v>
      </c>
      <c r="T393" s="195"/>
      <c r="U393" s="195"/>
      <c r="V393" s="197">
        <f>ROUND(G393*(X393),3)</f>
        <v>0</v>
      </c>
      <c r="W393" s="198"/>
      <c r="X393" s="191">
        <v>0</v>
      </c>
      <c r="Y393" s="191"/>
      <c r="Z393" s="191">
        <v>0</v>
      </c>
    </row>
    <row r="394" spans="1:26" ht="12" customHeight="1">
      <c r="A394" s="191"/>
      <c r="B394" s="192"/>
      <c r="C394" s="193"/>
      <c r="D394" s="521" t="s">
        <v>547</v>
      </c>
      <c r="E394" s="521"/>
      <c r="F394" s="191"/>
      <c r="G394" s="195"/>
      <c r="H394" s="194"/>
      <c r="I394" s="194"/>
      <c r="J394" s="191"/>
      <c r="K394" s="191"/>
      <c r="L394" s="195"/>
      <c r="M394" s="195"/>
      <c r="N394" s="195"/>
      <c r="O394" s="195"/>
      <c r="P394" s="195"/>
      <c r="Q394" s="195"/>
      <c r="R394" s="195"/>
      <c r="S394" s="195"/>
      <c r="T394" s="195"/>
      <c r="U394" s="195"/>
      <c r="V394" s="197"/>
      <c r="W394" s="198"/>
      <c r="X394" s="191"/>
      <c r="Y394" s="191"/>
      <c r="Z394" s="191"/>
    </row>
    <row r="395" spans="1:26">
      <c r="A395" s="191"/>
      <c r="B395" s="192"/>
      <c r="C395" s="193"/>
      <c r="D395" s="522">
        <v>64.64</v>
      </c>
      <c r="E395" s="522"/>
      <c r="F395" s="191"/>
      <c r="G395" s="195">
        <v>64.64</v>
      </c>
      <c r="H395" s="194"/>
      <c r="I395" s="194"/>
      <c r="J395" s="191"/>
      <c r="K395" s="191"/>
      <c r="L395" s="195"/>
      <c r="M395" s="195"/>
      <c r="N395" s="195"/>
      <c r="O395" s="195"/>
      <c r="P395" s="195"/>
      <c r="Q395" s="195"/>
      <c r="R395" s="195"/>
      <c r="S395" s="195"/>
      <c r="T395" s="195"/>
      <c r="U395" s="195"/>
      <c r="V395" s="197"/>
      <c r="W395" s="198"/>
      <c r="X395" s="191"/>
      <c r="Y395" s="191"/>
      <c r="Z395" s="191"/>
    </row>
    <row r="396" spans="1:26" ht="24.95" customHeight="1">
      <c r="A396" s="204"/>
      <c r="B396" s="205">
        <v>52</v>
      </c>
      <c r="C396" s="206" t="s">
        <v>548</v>
      </c>
      <c r="D396" s="532" t="s">
        <v>549</v>
      </c>
      <c r="E396" s="532"/>
      <c r="F396" s="207" t="s">
        <v>169</v>
      </c>
      <c r="G396" s="209">
        <v>120.9</v>
      </c>
      <c r="H396" s="210"/>
      <c r="I396" s="208">
        <f>ROUND(G396*(H396),2)</f>
        <v>0</v>
      </c>
      <c r="J396" s="207">
        <f>ROUND(G396*(N396),2)</f>
        <v>0</v>
      </c>
      <c r="K396" s="191">
        <f>ROUND(G396*(O396),2)</f>
        <v>0</v>
      </c>
      <c r="L396" s="195">
        <f>ROUND(G396*(H396),2)</f>
        <v>0</v>
      </c>
      <c r="M396" s="195"/>
      <c r="N396" s="195">
        <v>0</v>
      </c>
      <c r="O396" s="195"/>
      <c r="P396" s="195">
        <v>3.0000000000000001E-5</v>
      </c>
      <c r="Q396" s="195"/>
      <c r="R396" s="195">
        <v>3.0000000000000001E-5</v>
      </c>
      <c r="S396" s="195">
        <f>ROUND(G396*(P396),3)</f>
        <v>4.0000000000000001E-3</v>
      </c>
      <c r="T396" s="195"/>
      <c r="U396" s="195"/>
      <c r="V396" s="197">
        <f>ROUND(G396*(X396),3)</f>
        <v>0</v>
      </c>
      <c r="W396" s="198"/>
      <c r="X396" s="191">
        <v>0</v>
      </c>
      <c r="Y396" s="191"/>
      <c r="Z396" s="191">
        <v>0</v>
      </c>
    </row>
    <row r="397" spans="1:26" ht="12" customHeight="1">
      <c r="A397" s="191"/>
      <c r="B397" s="192"/>
      <c r="C397" s="193"/>
      <c r="D397" s="521" t="s">
        <v>550</v>
      </c>
      <c r="E397" s="521"/>
      <c r="F397" s="191"/>
      <c r="G397" s="195"/>
      <c r="H397" s="194"/>
      <c r="I397" s="194"/>
      <c r="J397" s="191"/>
      <c r="K397" s="191"/>
      <c r="L397" s="195"/>
      <c r="M397" s="195"/>
      <c r="N397" s="195"/>
      <c r="O397" s="195"/>
      <c r="P397" s="195"/>
      <c r="Q397" s="195"/>
      <c r="R397" s="195"/>
      <c r="S397" s="195"/>
      <c r="T397" s="195"/>
      <c r="U397" s="195"/>
      <c r="V397" s="197"/>
      <c r="W397" s="198"/>
      <c r="X397" s="191"/>
      <c r="Y397" s="191"/>
      <c r="Z397" s="191"/>
    </row>
    <row r="398" spans="1:26">
      <c r="A398" s="191"/>
      <c r="B398" s="192"/>
      <c r="C398" s="193"/>
      <c r="D398" s="522" t="s">
        <v>551</v>
      </c>
      <c r="E398" s="522"/>
      <c r="F398" s="191"/>
      <c r="G398" s="195">
        <v>103.35</v>
      </c>
      <c r="H398" s="194"/>
      <c r="I398" s="194"/>
      <c r="J398" s="191"/>
      <c r="K398" s="191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7"/>
      <c r="W398" s="198"/>
      <c r="X398" s="191"/>
      <c r="Y398" s="191"/>
      <c r="Z398" s="191"/>
    </row>
    <row r="399" spans="1:26" ht="12" customHeight="1">
      <c r="A399" s="191"/>
      <c r="B399" s="192"/>
      <c r="C399" s="193"/>
      <c r="D399" s="521" t="s">
        <v>506</v>
      </c>
      <c r="E399" s="521"/>
      <c r="F399" s="191"/>
      <c r="G399" s="195"/>
      <c r="H399" s="194"/>
      <c r="I399" s="194"/>
      <c r="J399" s="191"/>
      <c r="K399" s="191"/>
      <c r="L399" s="195"/>
      <c r="M399" s="195"/>
      <c r="N399" s="195"/>
      <c r="O399" s="195"/>
      <c r="P399" s="195"/>
      <c r="Q399" s="195"/>
      <c r="R399" s="195"/>
      <c r="S399" s="195"/>
      <c r="T399" s="195"/>
      <c r="U399" s="195"/>
      <c r="V399" s="197"/>
      <c r="W399" s="198"/>
      <c r="X399" s="191"/>
      <c r="Y399" s="191"/>
      <c r="Z399" s="191"/>
    </row>
    <row r="400" spans="1:26">
      <c r="A400" s="191"/>
      <c r="B400" s="192"/>
      <c r="C400" s="193"/>
      <c r="D400" s="522" t="s">
        <v>552</v>
      </c>
      <c r="E400" s="522"/>
      <c r="F400" s="191"/>
      <c r="G400" s="195">
        <v>17.55</v>
      </c>
      <c r="H400" s="194"/>
      <c r="I400" s="194"/>
      <c r="J400" s="191"/>
      <c r="K400" s="191"/>
      <c r="L400" s="195"/>
      <c r="M400" s="195"/>
      <c r="N400" s="195"/>
      <c r="O400" s="195"/>
      <c r="P400" s="195"/>
      <c r="Q400" s="195"/>
      <c r="R400" s="195"/>
      <c r="S400" s="195"/>
      <c r="T400" s="195"/>
      <c r="U400" s="195"/>
      <c r="V400" s="197"/>
      <c r="W400" s="198"/>
      <c r="X400" s="191"/>
      <c r="Y400" s="191"/>
      <c r="Z400" s="191"/>
    </row>
    <row r="401" spans="1:26" ht="24.95" customHeight="1">
      <c r="A401" s="204"/>
      <c r="B401" s="205">
        <v>53</v>
      </c>
      <c r="C401" s="206" t="s">
        <v>252</v>
      </c>
      <c r="D401" s="532" t="s">
        <v>253</v>
      </c>
      <c r="E401" s="532"/>
      <c r="F401" s="207" t="s">
        <v>161</v>
      </c>
      <c r="G401" s="209">
        <v>0.8</v>
      </c>
      <c r="H401" s="210"/>
      <c r="I401" s="208">
        <f>ROUND(G401*(H401),2)</f>
        <v>0</v>
      </c>
      <c r="J401" s="207">
        <f>ROUND(G401*(N401),2)</f>
        <v>0</v>
      </c>
      <c r="K401" s="191">
        <f>ROUND(G401*(O401),2)</f>
        <v>0</v>
      </c>
      <c r="L401" s="195">
        <f>ROUND(G401*(H401),2)</f>
        <v>0</v>
      </c>
      <c r="M401" s="195"/>
      <c r="N401" s="195">
        <v>0</v>
      </c>
      <c r="O401" s="195"/>
      <c r="P401" s="195">
        <v>0</v>
      </c>
      <c r="Q401" s="195"/>
      <c r="R401" s="195">
        <v>0</v>
      </c>
      <c r="S401" s="195">
        <f>ROUND(G401*(P401),3)</f>
        <v>0</v>
      </c>
      <c r="T401" s="195"/>
      <c r="U401" s="195"/>
      <c r="V401" s="197">
        <f>ROUND(G401*(X401),3)</f>
        <v>0</v>
      </c>
      <c r="W401" s="198"/>
      <c r="X401" s="191">
        <v>0</v>
      </c>
      <c r="Y401" s="191"/>
      <c r="Z401" s="191">
        <v>0</v>
      </c>
    </row>
    <row r="402" spans="1:26" ht="24.95" customHeight="1">
      <c r="A402" s="204"/>
      <c r="B402" s="205">
        <v>54</v>
      </c>
      <c r="C402" s="206" t="s">
        <v>553</v>
      </c>
      <c r="D402" s="532" t="s">
        <v>554</v>
      </c>
      <c r="E402" s="532"/>
      <c r="F402" s="207" t="s">
        <v>77</v>
      </c>
      <c r="G402" s="209">
        <v>478.33</v>
      </c>
      <c r="H402" s="210"/>
      <c r="I402" s="208">
        <f>ROUND(G402*(H402),2)</f>
        <v>0</v>
      </c>
      <c r="J402" s="207">
        <f>ROUND(G402*(N402),2)</f>
        <v>0</v>
      </c>
      <c r="K402" s="191">
        <f>ROUND(G402*(O402),2)</f>
        <v>0</v>
      </c>
      <c r="L402" s="195">
        <f>ROUND(G402*(H402),2)</f>
        <v>0</v>
      </c>
      <c r="M402" s="195"/>
      <c r="N402" s="195">
        <v>0</v>
      </c>
      <c r="O402" s="195"/>
      <c r="P402" s="195">
        <v>0</v>
      </c>
      <c r="Q402" s="195"/>
      <c r="R402" s="195">
        <v>0</v>
      </c>
      <c r="S402" s="195">
        <f>ROUND(G402*(P402),3)</f>
        <v>0</v>
      </c>
      <c r="T402" s="195"/>
      <c r="U402" s="195"/>
      <c r="V402" s="197">
        <f>ROUND(G402*(X402),3)</f>
        <v>4.7830000000000004</v>
      </c>
      <c r="W402" s="198"/>
      <c r="X402" s="191">
        <v>0.01</v>
      </c>
      <c r="Y402" s="191"/>
      <c r="Z402" s="191">
        <v>0</v>
      </c>
    </row>
    <row r="403" spans="1:26" ht="12" customHeight="1">
      <c r="A403" s="191"/>
      <c r="B403" s="192"/>
      <c r="C403" s="193"/>
      <c r="D403" s="521" t="s">
        <v>547</v>
      </c>
      <c r="E403" s="521"/>
      <c r="F403" s="191"/>
      <c r="G403" s="195"/>
      <c r="H403" s="194"/>
      <c r="I403" s="194"/>
      <c r="J403" s="191"/>
      <c r="K403" s="191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7"/>
      <c r="W403" s="198"/>
      <c r="X403" s="191"/>
      <c r="Y403" s="191"/>
      <c r="Z403" s="191"/>
    </row>
    <row r="404" spans="1:26">
      <c r="A404" s="191"/>
      <c r="B404" s="192"/>
      <c r="C404" s="193"/>
      <c r="D404" s="522">
        <v>64.64</v>
      </c>
      <c r="E404" s="522"/>
      <c r="F404" s="191"/>
      <c r="G404" s="195">
        <v>64.64</v>
      </c>
      <c r="H404" s="194"/>
      <c r="I404" s="194"/>
      <c r="J404" s="191"/>
      <c r="K404" s="191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7"/>
      <c r="W404" s="198"/>
      <c r="X404" s="191"/>
      <c r="Y404" s="191"/>
      <c r="Z404" s="191"/>
    </row>
    <row r="405" spans="1:26" ht="12" customHeight="1">
      <c r="A405" s="191"/>
      <c r="B405" s="192"/>
      <c r="C405" s="193"/>
      <c r="D405" s="521" t="s">
        <v>338</v>
      </c>
      <c r="E405" s="521"/>
      <c r="F405" s="191"/>
      <c r="G405" s="195"/>
      <c r="H405" s="194"/>
      <c r="I405" s="194"/>
      <c r="J405" s="191"/>
      <c r="K405" s="191"/>
      <c r="L405" s="195"/>
      <c r="M405" s="195"/>
      <c r="N405" s="195"/>
      <c r="O405" s="195"/>
      <c r="P405" s="195"/>
      <c r="Q405" s="195"/>
      <c r="R405" s="195"/>
      <c r="S405" s="195"/>
      <c r="T405" s="195"/>
      <c r="U405" s="195"/>
      <c r="V405" s="197"/>
      <c r="W405" s="198"/>
      <c r="X405" s="191"/>
      <c r="Y405" s="191"/>
      <c r="Z405" s="191"/>
    </row>
    <row r="406" spans="1:26">
      <c r="A406" s="191"/>
      <c r="B406" s="192"/>
      <c r="C406" s="193"/>
      <c r="D406" s="522">
        <v>108.96</v>
      </c>
      <c r="E406" s="522"/>
      <c r="F406" s="191"/>
      <c r="G406" s="195">
        <v>108.96</v>
      </c>
      <c r="H406" s="194"/>
      <c r="I406" s="194"/>
      <c r="J406" s="191"/>
      <c r="K406" s="191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7"/>
      <c r="W406" s="198"/>
      <c r="X406" s="191"/>
      <c r="Y406" s="191"/>
      <c r="Z406" s="191"/>
    </row>
    <row r="407" spans="1:26" ht="12" customHeight="1">
      <c r="A407" s="191"/>
      <c r="B407" s="192"/>
      <c r="C407" s="193"/>
      <c r="D407" s="521" t="s">
        <v>340</v>
      </c>
      <c r="E407" s="521"/>
      <c r="F407" s="191"/>
      <c r="G407" s="195"/>
      <c r="H407" s="194"/>
      <c r="I407" s="194"/>
      <c r="J407" s="191"/>
      <c r="K407" s="191"/>
      <c r="L407" s="195"/>
      <c r="M407" s="195"/>
      <c r="N407" s="195"/>
      <c r="O407" s="195"/>
      <c r="P407" s="195"/>
      <c r="Q407" s="195"/>
      <c r="R407" s="195"/>
      <c r="S407" s="195"/>
      <c r="T407" s="195"/>
      <c r="U407" s="195"/>
      <c r="V407" s="197"/>
      <c r="W407" s="198"/>
      <c r="X407" s="191"/>
      <c r="Y407" s="191"/>
      <c r="Z407" s="191"/>
    </row>
    <row r="408" spans="1:26">
      <c r="A408" s="191"/>
      <c r="B408" s="192"/>
      <c r="C408" s="193"/>
      <c r="D408" s="522">
        <v>304.73</v>
      </c>
      <c r="E408" s="522"/>
      <c r="F408" s="191"/>
      <c r="G408" s="195">
        <v>304.73</v>
      </c>
      <c r="H408" s="194"/>
      <c r="I408" s="194"/>
      <c r="J408" s="191"/>
      <c r="K408" s="191"/>
      <c r="L408" s="195"/>
      <c r="M408" s="195"/>
      <c r="N408" s="195"/>
      <c r="O408" s="195"/>
      <c r="P408" s="195"/>
      <c r="Q408" s="195"/>
      <c r="R408" s="195"/>
      <c r="S408" s="195"/>
      <c r="T408" s="195"/>
      <c r="U408" s="195"/>
      <c r="V408" s="197"/>
      <c r="W408" s="198"/>
      <c r="X408" s="191"/>
      <c r="Y408" s="191"/>
      <c r="Z408" s="191"/>
    </row>
    <row r="409" spans="1:26" ht="24.95" customHeight="1">
      <c r="A409" s="204"/>
      <c r="B409" s="205">
        <v>55</v>
      </c>
      <c r="C409" s="206" t="s">
        <v>555</v>
      </c>
      <c r="D409" s="532" t="s">
        <v>556</v>
      </c>
      <c r="E409" s="532"/>
      <c r="F409" s="207" t="s">
        <v>77</v>
      </c>
      <c r="G409" s="209">
        <v>495.88</v>
      </c>
      <c r="H409" s="210"/>
      <c r="I409" s="208">
        <f>ROUND(G409*(H409),2)</f>
        <v>0</v>
      </c>
      <c r="J409" s="207">
        <f>ROUND(G409*(N409),2)</f>
        <v>0</v>
      </c>
      <c r="K409" s="191">
        <f>ROUND(G409*(O409),2)</f>
        <v>0</v>
      </c>
      <c r="L409" s="195">
        <f>ROUND(G409*(H409),2)</f>
        <v>0</v>
      </c>
      <c r="M409" s="195"/>
      <c r="N409" s="195">
        <v>0</v>
      </c>
      <c r="O409" s="195"/>
      <c r="P409" s="195">
        <v>0</v>
      </c>
      <c r="Q409" s="195"/>
      <c r="R409" s="195">
        <v>0</v>
      </c>
      <c r="S409" s="195">
        <f>ROUND(G409*(P409),3)</f>
        <v>0</v>
      </c>
      <c r="T409" s="195"/>
      <c r="U409" s="195"/>
      <c r="V409" s="197">
        <f>ROUND(G409*(X409),3)</f>
        <v>3.9670000000000001</v>
      </c>
      <c r="W409" s="198"/>
      <c r="X409" s="191">
        <v>8.0000000000000002E-3</v>
      </c>
      <c r="Y409" s="191"/>
      <c r="Z409" s="191">
        <v>0</v>
      </c>
    </row>
    <row r="410" spans="1:26" ht="12" customHeight="1">
      <c r="A410" s="191"/>
      <c r="B410" s="192"/>
      <c r="C410" s="193"/>
      <c r="D410" s="521" t="s">
        <v>547</v>
      </c>
      <c r="E410" s="521"/>
      <c r="F410" s="191"/>
      <c r="G410" s="195"/>
      <c r="H410" s="194"/>
      <c r="I410" s="194"/>
      <c r="J410" s="191"/>
      <c r="K410" s="191"/>
      <c r="L410" s="195"/>
      <c r="M410" s="195"/>
      <c r="N410" s="195"/>
      <c r="O410" s="195"/>
      <c r="P410" s="195"/>
      <c r="Q410" s="195"/>
      <c r="R410" s="195"/>
      <c r="S410" s="195"/>
      <c r="T410" s="195"/>
      <c r="U410" s="195"/>
      <c r="V410" s="197"/>
      <c r="W410" s="198"/>
      <c r="X410" s="191"/>
      <c r="Y410" s="191"/>
      <c r="Z410" s="191"/>
    </row>
    <row r="411" spans="1:26">
      <c r="A411" s="191"/>
      <c r="B411" s="192"/>
      <c r="C411" s="193"/>
      <c r="D411" s="522">
        <v>64.64</v>
      </c>
      <c r="E411" s="522"/>
      <c r="F411" s="191"/>
      <c r="G411" s="195">
        <v>64.64</v>
      </c>
      <c r="H411" s="194"/>
      <c r="I411" s="194"/>
      <c r="J411" s="191"/>
      <c r="K411" s="191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7"/>
      <c r="W411" s="198"/>
      <c r="X411" s="191"/>
      <c r="Y411" s="191"/>
      <c r="Z411" s="191"/>
    </row>
    <row r="412" spans="1:26" ht="12" customHeight="1">
      <c r="A412" s="191"/>
      <c r="B412" s="192"/>
      <c r="C412" s="193"/>
      <c r="D412" s="521" t="s">
        <v>338</v>
      </c>
      <c r="E412" s="521"/>
      <c r="F412" s="191"/>
      <c r="G412" s="195"/>
      <c r="H412" s="194"/>
      <c r="I412" s="194"/>
      <c r="J412" s="191"/>
      <c r="K412" s="191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7"/>
      <c r="W412" s="198"/>
      <c r="X412" s="191"/>
      <c r="Y412" s="191"/>
      <c r="Z412" s="191"/>
    </row>
    <row r="413" spans="1:26">
      <c r="A413" s="191"/>
      <c r="B413" s="192"/>
      <c r="C413" s="193"/>
      <c r="D413" s="522">
        <v>108.96</v>
      </c>
      <c r="E413" s="522"/>
      <c r="F413" s="191"/>
      <c r="G413" s="195">
        <v>108.96</v>
      </c>
      <c r="H413" s="194"/>
      <c r="I413" s="194"/>
      <c r="J413" s="191"/>
      <c r="K413" s="191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7"/>
      <c r="W413" s="198"/>
      <c r="X413" s="191"/>
      <c r="Y413" s="191"/>
      <c r="Z413" s="191"/>
    </row>
    <row r="414" spans="1:26" ht="12" customHeight="1">
      <c r="A414" s="191"/>
      <c r="B414" s="192"/>
      <c r="C414" s="193"/>
      <c r="D414" s="521" t="s">
        <v>340</v>
      </c>
      <c r="E414" s="521"/>
      <c r="F414" s="191"/>
      <c r="G414" s="195"/>
      <c r="H414" s="194"/>
      <c r="I414" s="194"/>
      <c r="J414" s="191"/>
      <c r="K414" s="191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7"/>
      <c r="W414" s="198"/>
      <c r="X414" s="191"/>
      <c r="Y414" s="191"/>
      <c r="Z414" s="191"/>
    </row>
    <row r="415" spans="1:26">
      <c r="A415" s="191"/>
      <c r="B415" s="192"/>
      <c r="C415" s="193"/>
      <c r="D415" s="522">
        <v>304.73</v>
      </c>
      <c r="E415" s="522"/>
      <c r="F415" s="191"/>
      <c r="G415" s="195">
        <v>304.73</v>
      </c>
      <c r="H415" s="194"/>
      <c r="I415" s="194"/>
      <c r="J415" s="191"/>
      <c r="K415" s="191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7"/>
      <c r="W415" s="198"/>
      <c r="X415" s="191"/>
      <c r="Y415" s="191"/>
      <c r="Z415" s="191"/>
    </row>
    <row r="416" spans="1:26" ht="12" customHeight="1">
      <c r="A416" s="191"/>
      <c r="B416" s="192"/>
      <c r="C416" s="193"/>
      <c r="D416" s="521" t="s">
        <v>506</v>
      </c>
      <c r="E416" s="521"/>
      <c r="F416" s="191"/>
      <c r="G416" s="195"/>
      <c r="H416" s="194"/>
      <c r="I416" s="194"/>
      <c r="J416" s="191"/>
      <c r="K416" s="191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7"/>
      <c r="W416" s="198"/>
      <c r="X416" s="191"/>
      <c r="Y416" s="191"/>
      <c r="Z416" s="191"/>
    </row>
    <row r="417" spans="1:26">
      <c r="A417" s="191"/>
      <c r="B417" s="192"/>
      <c r="C417" s="193"/>
      <c r="D417" s="522" t="s">
        <v>552</v>
      </c>
      <c r="E417" s="522"/>
      <c r="F417" s="191"/>
      <c r="G417" s="195">
        <v>17.55</v>
      </c>
      <c r="H417" s="194"/>
      <c r="I417" s="194"/>
      <c r="J417" s="191"/>
      <c r="K417" s="191"/>
      <c r="L417" s="195"/>
      <c r="M417" s="195"/>
      <c r="N417" s="195"/>
      <c r="O417" s="195"/>
      <c r="P417" s="195"/>
      <c r="Q417" s="195"/>
      <c r="R417" s="195"/>
      <c r="S417" s="195"/>
      <c r="T417" s="195"/>
      <c r="U417" s="195"/>
      <c r="V417" s="197"/>
      <c r="W417" s="198"/>
      <c r="X417" s="191"/>
      <c r="Y417" s="191"/>
      <c r="Z417" s="191"/>
    </row>
    <row r="418" spans="1:26" ht="24.95" customHeight="1">
      <c r="A418" s="213"/>
      <c r="B418" s="214">
        <v>56</v>
      </c>
      <c r="C418" s="215" t="s">
        <v>557</v>
      </c>
      <c r="D418" s="534" t="s">
        <v>558</v>
      </c>
      <c r="E418" s="534"/>
      <c r="F418" s="216" t="s">
        <v>236</v>
      </c>
      <c r="G418" s="217">
        <v>1.898325</v>
      </c>
      <c r="H418" s="218"/>
      <c r="I418" s="219">
        <f>ROUND(G418*(H418),2)</f>
        <v>0</v>
      </c>
      <c r="J418" s="216">
        <f>ROUND(G418*(N418),2)</f>
        <v>0</v>
      </c>
      <c r="K418" s="191">
        <f>ROUND(G418*(O418),2)</f>
        <v>0</v>
      </c>
      <c r="L418" s="195">
        <f>ROUND(G418*(H418),2)</f>
        <v>0</v>
      </c>
      <c r="M418" s="195">
        <f>ROUND(G418*(H418),2)</f>
        <v>0</v>
      </c>
      <c r="N418" s="195">
        <v>0</v>
      </c>
      <c r="O418" s="195"/>
      <c r="P418" s="195">
        <v>0.55000000000000004</v>
      </c>
      <c r="Q418" s="195"/>
      <c r="R418" s="195">
        <v>0.55000000000000004</v>
      </c>
      <c r="S418" s="195">
        <f>ROUND(G418*(P418),3)</f>
        <v>1.044</v>
      </c>
      <c r="T418" s="195"/>
      <c r="U418" s="195"/>
      <c r="V418" s="197">
        <f>ROUND(G418*(X418),3)</f>
        <v>0</v>
      </c>
      <c r="W418" s="198"/>
      <c r="X418" s="191">
        <v>0</v>
      </c>
      <c r="Y418" s="191"/>
      <c r="Z418" s="191">
        <v>0</v>
      </c>
    </row>
    <row r="419" spans="1:26" ht="12" customHeight="1">
      <c r="A419" s="191"/>
      <c r="B419" s="192"/>
      <c r="C419" s="193"/>
      <c r="D419" s="521" t="s">
        <v>559</v>
      </c>
      <c r="E419" s="521"/>
      <c r="F419" s="191"/>
      <c r="G419" s="195"/>
      <c r="H419" s="194"/>
      <c r="I419" s="194"/>
      <c r="J419" s="191"/>
      <c r="K419" s="191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7"/>
      <c r="W419" s="198"/>
      <c r="X419" s="191"/>
      <c r="Y419" s="191"/>
      <c r="Z419" s="191"/>
    </row>
    <row r="420" spans="1:26">
      <c r="A420" s="191"/>
      <c r="B420" s="192"/>
      <c r="C420" s="193"/>
      <c r="D420" s="522" t="s">
        <v>560</v>
      </c>
      <c r="E420" s="522"/>
      <c r="F420" s="191"/>
      <c r="G420" s="195">
        <v>1.7052750000000001</v>
      </c>
      <c r="H420" s="194"/>
      <c r="I420" s="194"/>
      <c r="J420" s="191"/>
      <c r="K420" s="191"/>
      <c r="L420" s="195"/>
      <c r="M420" s="195"/>
      <c r="N420" s="195"/>
      <c r="O420" s="195"/>
      <c r="P420" s="195"/>
      <c r="Q420" s="195"/>
      <c r="R420" s="195"/>
      <c r="S420" s="195"/>
      <c r="T420" s="195"/>
      <c r="U420" s="195"/>
      <c r="V420" s="197"/>
      <c r="W420" s="198"/>
      <c r="X420" s="191"/>
      <c r="Y420" s="191"/>
      <c r="Z420" s="191"/>
    </row>
    <row r="421" spans="1:26" ht="12" customHeight="1">
      <c r="A421" s="191"/>
      <c r="B421" s="192"/>
      <c r="C421" s="193"/>
      <c r="D421" s="521" t="s">
        <v>506</v>
      </c>
      <c r="E421" s="521"/>
      <c r="F421" s="191"/>
      <c r="G421" s="195"/>
      <c r="H421" s="194"/>
      <c r="I421" s="194"/>
      <c r="J421" s="191"/>
      <c r="K421" s="191"/>
      <c r="L421" s="195"/>
      <c r="M421" s="195"/>
      <c r="N421" s="195"/>
      <c r="O421" s="195"/>
      <c r="P421" s="195"/>
      <c r="Q421" s="195"/>
      <c r="R421" s="195"/>
      <c r="S421" s="195"/>
      <c r="T421" s="195"/>
      <c r="U421" s="195"/>
      <c r="V421" s="197"/>
      <c r="W421" s="198"/>
      <c r="X421" s="191"/>
      <c r="Y421" s="191"/>
      <c r="Z421" s="191"/>
    </row>
    <row r="422" spans="1:26">
      <c r="A422" s="191"/>
      <c r="B422" s="192"/>
      <c r="C422" s="193"/>
      <c r="D422" s="522" t="s">
        <v>561</v>
      </c>
      <c r="E422" s="522"/>
      <c r="F422" s="191"/>
      <c r="G422" s="195">
        <v>0.19305</v>
      </c>
      <c r="H422" s="194"/>
      <c r="I422" s="194"/>
      <c r="J422" s="191"/>
      <c r="K422" s="191"/>
      <c r="L422" s="195"/>
      <c r="M422" s="195"/>
      <c r="N422" s="195"/>
      <c r="O422" s="195"/>
      <c r="P422" s="195"/>
      <c r="Q422" s="195"/>
      <c r="R422" s="195"/>
      <c r="S422" s="195"/>
      <c r="T422" s="195"/>
      <c r="U422" s="195"/>
      <c r="V422" s="197"/>
      <c r="W422" s="198"/>
      <c r="X422" s="191"/>
      <c r="Y422" s="191"/>
      <c r="Z422" s="191"/>
    </row>
    <row r="423" spans="1:26" ht="24.95" customHeight="1">
      <c r="A423" s="213"/>
      <c r="B423" s="214">
        <v>57</v>
      </c>
      <c r="C423" s="215" t="s">
        <v>562</v>
      </c>
      <c r="D423" s="534" t="s">
        <v>563</v>
      </c>
      <c r="E423" s="534"/>
      <c r="F423" s="216" t="s">
        <v>77</v>
      </c>
      <c r="G423" s="217">
        <v>71.103999999999999</v>
      </c>
      <c r="H423" s="218"/>
      <c r="I423" s="219">
        <f>ROUND(G423*(H423),2)</f>
        <v>0</v>
      </c>
      <c r="J423" s="216">
        <f>ROUND(G423*(N423),2)</f>
        <v>0</v>
      </c>
      <c r="K423" s="191">
        <f>ROUND(G423*(O423),2)</f>
        <v>0</v>
      </c>
      <c r="L423" s="195">
        <f>ROUND(G423*(H423),2)</f>
        <v>0</v>
      </c>
      <c r="M423" s="195">
        <f>ROUND(G423*(H423),2)</f>
        <v>0</v>
      </c>
      <c r="N423" s="195">
        <v>0</v>
      </c>
      <c r="O423" s="195"/>
      <c r="P423" s="195">
        <v>5.8799999999999998E-3</v>
      </c>
      <c r="Q423" s="195"/>
      <c r="R423" s="195">
        <v>5.8799999999999998E-3</v>
      </c>
      <c r="S423" s="195">
        <f>ROUND(G423*(P423),3)</f>
        <v>0.41799999999999998</v>
      </c>
      <c r="T423" s="195"/>
      <c r="U423" s="195"/>
      <c r="V423" s="197">
        <f>ROUND(G423*(X423),3)</f>
        <v>0</v>
      </c>
      <c r="W423" s="198"/>
      <c r="X423" s="191">
        <v>0</v>
      </c>
      <c r="Y423" s="191"/>
      <c r="Z423" s="191">
        <v>0</v>
      </c>
    </row>
    <row r="424" spans="1:26" ht="12" customHeight="1">
      <c r="A424" s="191"/>
      <c r="B424" s="192"/>
      <c r="C424" s="193"/>
      <c r="D424" s="521" t="s">
        <v>90</v>
      </c>
      <c r="E424" s="521"/>
      <c r="F424" s="191"/>
      <c r="G424" s="195"/>
      <c r="H424" s="194"/>
      <c r="I424" s="194"/>
      <c r="J424" s="191"/>
      <c r="K424" s="191"/>
      <c r="L424" s="195"/>
      <c r="M424" s="195"/>
      <c r="N424" s="195"/>
      <c r="O424" s="195"/>
      <c r="P424" s="195"/>
      <c r="Q424" s="195"/>
      <c r="R424" s="195"/>
      <c r="S424" s="195"/>
      <c r="T424" s="195"/>
      <c r="U424" s="195"/>
      <c r="V424" s="197"/>
      <c r="W424" s="198"/>
      <c r="X424" s="191"/>
      <c r="Y424" s="191"/>
      <c r="Z424" s="191"/>
    </row>
    <row r="425" spans="1:26">
      <c r="A425" s="191"/>
      <c r="B425" s="192"/>
      <c r="C425" s="193"/>
      <c r="D425" s="522" t="s">
        <v>564</v>
      </c>
      <c r="E425" s="522"/>
      <c r="F425" s="191"/>
      <c r="G425" s="195">
        <v>71.103999999999999</v>
      </c>
      <c r="H425" s="194"/>
      <c r="I425" s="194"/>
      <c r="J425" s="191"/>
      <c r="K425" s="191"/>
      <c r="L425" s="195"/>
      <c r="M425" s="195"/>
      <c r="N425" s="195"/>
      <c r="O425" s="195"/>
      <c r="P425" s="195"/>
      <c r="Q425" s="195"/>
      <c r="R425" s="195"/>
      <c r="S425" s="195"/>
      <c r="T425" s="195"/>
      <c r="U425" s="195"/>
      <c r="V425" s="197"/>
      <c r="W425" s="198"/>
      <c r="X425" s="191"/>
      <c r="Y425" s="191"/>
      <c r="Z425" s="191"/>
    </row>
    <row r="426" spans="1:26">
      <c r="A426" s="191"/>
      <c r="B426" s="192"/>
      <c r="C426" s="199" t="s">
        <v>250</v>
      </c>
      <c r="D426" s="528" t="s">
        <v>251</v>
      </c>
      <c r="E426" s="528"/>
      <c r="F426" s="191"/>
      <c r="G426" s="195"/>
      <c r="H426" s="194"/>
      <c r="I426" s="200">
        <f>ROUND((SUM(I392:I425))/1,2)</f>
        <v>0</v>
      </c>
      <c r="J426" s="212"/>
      <c r="K426" s="212"/>
      <c r="L426" s="202">
        <f>ROUND((SUM(L392:L425))/1,2)</f>
        <v>0</v>
      </c>
      <c r="M426" s="202">
        <f>ROUND((SUM(M392:M425))/1,2)</f>
        <v>0</v>
      </c>
      <c r="N426" s="202"/>
      <c r="O426" s="202"/>
      <c r="P426" s="202"/>
      <c r="Q426" s="202"/>
      <c r="R426" s="202"/>
      <c r="S426" s="202">
        <f>ROUND((SUM(S392:S425))/1,2)</f>
        <v>1.47</v>
      </c>
      <c r="T426" s="202"/>
      <c r="U426" s="202"/>
      <c r="V426" s="203">
        <f>ROUND((SUM(V392:V425))/1,2)</f>
        <v>8.75</v>
      </c>
      <c r="W426" s="198"/>
      <c r="X426" s="191"/>
      <c r="Y426" s="191"/>
      <c r="Z426" s="191"/>
    </row>
    <row r="427" spans="1:26">
      <c r="A427" s="191"/>
      <c r="B427" s="192"/>
      <c r="C427" s="193"/>
      <c r="D427" s="522"/>
      <c r="E427" s="522"/>
      <c r="F427" s="191"/>
      <c r="G427" s="195"/>
      <c r="H427" s="194"/>
      <c r="I427" s="194"/>
      <c r="J427" s="191"/>
      <c r="K427" s="191"/>
      <c r="L427" s="195"/>
      <c r="M427" s="195"/>
      <c r="N427" s="195"/>
      <c r="O427" s="195"/>
      <c r="P427" s="195"/>
      <c r="Q427" s="195"/>
      <c r="R427" s="195"/>
      <c r="S427" s="195"/>
      <c r="T427" s="195"/>
      <c r="U427" s="195"/>
      <c r="V427" s="197"/>
      <c r="W427" s="198"/>
      <c r="X427" s="191"/>
      <c r="Y427" s="191"/>
      <c r="Z427" s="191"/>
    </row>
    <row r="428" spans="1:26" ht="23.25" customHeight="1">
      <c r="A428" s="191"/>
      <c r="B428" s="192"/>
      <c r="C428" s="199" t="s">
        <v>271</v>
      </c>
      <c r="D428" s="528" t="s">
        <v>272</v>
      </c>
      <c r="E428" s="528"/>
      <c r="F428" s="191"/>
      <c r="G428" s="195"/>
      <c r="H428" s="194"/>
      <c r="I428" s="194"/>
      <c r="J428" s="191"/>
      <c r="K428" s="191"/>
      <c r="L428" s="195"/>
      <c r="M428" s="195"/>
      <c r="N428" s="195"/>
      <c r="O428" s="195"/>
      <c r="P428" s="195"/>
      <c r="Q428" s="195"/>
      <c r="R428" s="195"/>
      <c r="S428" s="195"/>
      <c r="T428" s="195"/>
      <c r="U428" s="195"/>
      <c r="V428" s="197"/>
      <c r="W428" s="198"/>
      <c r="X428" s="191"/>
      <c r="Y428" s="191"/>
      <c r="Z428" s="191"/>
    </row>
    <row r="429" spans="1:26" ht="24.95" customHeight="1">
      <c r="A429" s="204"/>
      <c r="B429" s="205">
        <v>58</v>
      </c>
      <c r="C429" s="206" t="s">
        <v>565</v>
      </c>
      <c r="D429" s="532" t="s">
        <v>566</v>
      </c>
      <c r="E429" s="532"/>
      <c r="F429" s="207" t="s">
        <v>169</v>
      </c>
      <c r="G429" s="209">
        <v>108.59399999999999</v>
      </c>
      <c r="H429" s="210"/>
      <c r="I429" s="208">
        <f>ROUND(G429*(H429),2)</f>
        <v>0</v>
      </c>
      <c r="J429" s="207">
        <f>ROUND(G429*(N429),2)</f>
        <v>0</v>
      </c>
      <c r="K429" s="191">
        <f>ROUND(G429*(O429),2)</f>
        <v>0</v>
      </c>
      <c r="L429" s="195">
        <f>ROUND(G429*(H429),2)</f>
        <v>0</v>
      </c>
      <c r="M429" s="195"/>
      <c r="N429" s="195">
        <v>0</v>
      </c>
      <c r="O429" s="195"/>
      <c r="P429" s="195">
        <v>2.611E-4</v>
      </c>
      <c r="Q429" s="195"/>
      <c r="R429" s="195">
        <v>2.611E-4</v>
      </c>
      <c r="S429" s="195">
        <f>ROUND(G429*(P429),3)</f>
        <v>2.8000000000000001E-2</v>
      </c>
      <c r="T429" s="195"/>
      <c r="U429" s="195"/>
      <c r="V429" s="197">
        <f>ROUND(G429*(X429),3)</f>
        <v>0</v>
      </c>
      <c r="W429" s="198"/>
      <c r="X429" s="191">
        <v>0</v>
      </c>
      <c r="Y429" s="191"/>
      <c r="Z429" s="191">
        <v>0</v>
      </c>
    </row>
    <row r="430" spans="1:26" ht="12" customHeight="1">
      <c r="A430" s="191"/>
      <c r="B430" s="192"/>
      <c r="C430" s="193"/>
      <c r="D430" s="521" t="s">
        <v>409</v>
      </c>
      <c r="E430" s="521"/>
      <c r="F430" s="191"/>
      <c r="G430" s="195"/>
      <c r="H430" s="194"/>
      <c r="I430" s="194"/>
      <c r="J430" s="191"/>
      <c r="K430" s="191"/>
      <c r="L430" s="195"/>
      <c r="M430" s="195"/>
      <c r="N430" s="195"/>
      <c r="O430" s="195"/>
      <c r="P430" s="195"/>
      <c r="Q430" s="195"/>
      <c r="R430" s="195"/>
      <c r="S430" s="195"/>
      <c r="T430" s="195"/>
      <c r="U430" s="195"/>
      <c r="V430" s="197"/>
      <c r="W430" s="198"/>
      <c r="X430" s="191"/>
      <c r="Y430" s="191"/>
      <c r="Z430" s="191"/>
    </row>
    <row r="431" spans="1:26">
      <c r="A431" s="191"/>
      <c r="B431" s="192"/>
      <c r="C431" s="193"/>
      <c r="D431" s="522" t="s">
        <v>410</v>
      </c>
      <c r="E431" s="522"/>
      <c r="F431" s="191"/>
      <c r="G431" s="195">
        <v>20.751999999999999</v>
      </c>
      <c r="H431" s="194"/>
      <c r="I431" s="194"/>
      <c r="J431" s="191"/>
      <c r="K431" s="191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7"/>
      <c r="W431" s="198"/>
      <c r="X431" s="191"/>
      <c r="Y431" s="191"/>
      <c r="Z431" s="191"/>
    </row>
    <row r="432" spans="1:26" ht="12" customHeight="1">
      <c r="A432" s="191"/>
      <c r="B432" s="192"/>
      <c r="C432" s="193"/>
      <c r="D432" s="521" t="s">
        <v>411</v>
      </c>
      <c r="E432" s="521"/>
      <c r="F432" s="191"/>
      <c r="G432" s="195"/>
      <c r="H432" s="194"/>
      <c r="I432" s="194"/>
      <c r="J432" s="191"/>
      <c r="K432" s="191"/>
      <c r="L432" s="195"/>
      <c r="M432" s="195"/>
      <c r="N432" s="195"/>
      <c r="O432" s="195"/>
      <c r="P432" s="195"/>
      <c r="Q432" s="195"/>
      <c r="R432" s="195"/>
      <c r="S432" s="195"/>
      <c r="T432" s="195"/>
      <c r="U432" s="195"/>
      <c r="V432" s="197"/>
      <c r="W432" s="198"/>
      <c r="X432" s="191"/>
      <c r="Y432" s="191"/>
      <c r="Z432" s="191"/>
    </row>
    <row r="433" spans="1:26">
      <c r="A433" s="191"/>
      <c r="B433" s="192"/>
      <c r="C433" s="193"/>
      <c r="D433" s="522" t="s">
        <v>412</v>
      </c>
      <c r="E433" s="522"/>
      <c r="F433" s="191"/>
      <c r="G433" s="195">
        <v>22.6</v>
      </c>
      <c r="H433" s="194"/>
      <c r="I433" s="194"/>
      <c r="J433" s="191"/>
      <c r="K433" s="191"/>
      <c r="L433" s="195"/>
      <c r="M433" s="195"/>
      <c r="N433" s="195"/>
      <c r="O433" s="195"/>
      <c r="P433" s="195"/>
      <c r="Q433" s="195"/>
      <c r="R433" s="195"/>
      <c r="S433" s="195"/>
      <c r="T433" s="195"/>
      <c r="U433" s="195"/>
      <c r="V433" s="197"/>
      <c r="W433" s="198"/>
      <c r="X433" s="191"/>
      <c r="Y433" s="191"/>
      <c r="Z433" s="191"/>
    </row>
    <row r="434" spans="1:26" ht="12" customHeight="1">
      <c r="A434" s="191"/>
      <c r="B434" s="192"/>
      <c r="C434" s="193"/>
      <c r="D434" s="521" t="s">
        <v>413</v>
      </c>
      <c r="E434" s="521"/>
      <c r="F434" s="191"/>
      <c r="G434" s="195"/>
      <c r="H434" s="194"/>
      <c r="I434" s="194"/>
      <c r="J434" s="191"/>
      <c r="K434" s="191"/>
      <c r="L434" s="195"/>
      <c r="M434" s="195"/>
      <c r="N434" s="195"/>
      <c r="O434" s="195"/>
      <c r="P434" s="195"/>
      <c r="Q434" s="195"/>
      <c r="R434" s="195"/>
      <c r="S434" s="195"/>
      <c r="T434" s="195"/>
      <c r="U434" s="195"/>
      <c r="V434" s="197"/>
      <c r="W434" s="198"/>
      <c r="X434" s="191"/>
      <c r="Y434" s="191"/>
      <c r="Z434" s="191"/>
    </row>
    <row r="435" spans="1:26">
      <c r="A435" s="191"/>
      <c r="B435" s="192"/>
      <c r="C435" s="193"/>
      <c r="D435" s="522" t="s">
        <v>414</v>
      </c>
      <c r="E435" s="522"/>
      <c r="F435" s="191"/>
      <c r="G435" s="195">
        <v>8</v>
      </c>
      <c r="H435" s="194"/>
      <c r="I435" s="194"/>
      <c r="J435" s="191"/>
      <c r="K435" s="191"/>
      <c r="L435" s="195"/>
      <c r="M435" s="195"/>
      <c r="N435" s="195"/>
      <c r="O435" s="195"/>
      <c r="P435" s="195"/>
      <c r="Q435" s="195"/>
      <c r="R435" s="195"/>
      <c r="S435" s="195"/>
      <c r="T435" s="195"/>
      <c r="U435" s="195"/>
      <c r="V435" s="197"/>
      <c r="W435" s="198"/>
      <c r="X435" s="191"/>
      <c r="Y435" s="191"/>
      <c r="Z435" s="191"/>
    </row>
    <row r="436" spans="1:26" ht="12" customHeight="1">
      <c r="A436" s="191"/>
      <c r="B436" s="192"/>
      <c r="C436" s="193"/>
      <c r="D436" s="521" t="s">
        <v>415</v>
      </c>
      <c r="E436" s="521"/>
      <c r="F436" s="191"/>
      <c r="G436" s="195"/>
      <c r="H436" s="194"/>
      <c r="I436" s="194"/>
      <c r="J436" s="191"/>
      <c r="K436" s="191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7"/>
      <c r="W436" s="198"/>
      <c r="X436" s="191"/>
      <c r="Y436" s="191"/>
      <c r="Z436" s="191"/>
    </row>
    <row r="437" spans="1:26">
      <c r="A437" s="191"/>
      <c r="B437" s="192"/>
      <c r="C437" s="193"/>
      <c r="D437" s="522" t="s">
        <v>416</v>
      </c>
      <c r="E437" s="522"/>
      <c r="F437" s="191"/>
      <c r="G437" s="195">
        <v>10.302</v>
      </c>
      <c r="H437" s="194"/>
      <c r="I437" s="194"/>
      <c r="J437" s="191"/>
      <c r="K437" s="191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7"/>
      <c r="W437" s="198"/>
      <c r="X437" s="191"/>
      <c r="Y437" s="191"/>
      <c r="Z437" s="191"/>
    </row>
    <row r="438" spans="1:26" ht="12" customHeight="1">
      <c r="A438" s="191"/>
      <c r="B438" s="192"/>
      <c r="C438" s="193"/>
      <c r="D438" s="521" t="s">
        <v>417</v>
      </c>
      <c r="E438" s="521"/>
      <c r="F438" s="191"/>
      <c r="G438" s="195"/>
      <c r="H438" s="194"/>
      <c r="I438" s="194"/>
      <c r="J438" s="191"/>
      <c r="K438" s="191"/>
      <c r="L438" s="195"/>
      <c r="M438" s="195"/>
      <c r="N438" s="195"/>
      <c r="O438" s="195"/>
      <c r="P438" s="195"/>
      <c r="Q438" s="195"/>
      <c r="R438" s="195"/>
      <c r="S438" s="195"/>
      <c r="T438" s="195"/>
      <c r="U438" s="195"/>
      <c r="V438" s="197"/>
      <c r="W438" s="198"/>
      <c r="X438" s="191"/>
      <c r="Y438" s="191"/>
      <c r="Z438" s="191"/>
    </row>
    <row r="439" spans="1:26">
      <c r="A439" s="191"/>
      <c r="B439" s="192"/>
      <c r="C439" s="193"/>
      <c r="D439" s="522" t="s">
        <v>418</v>
      </c>
      <c r="E439" s="522"/>
      <c r="F439" s="191"/>
      <c r="G439" s="195">
        <v>7.3</v>
      </c>
      <c r="H439" s="194"/>
      <c r="I439" s="194"/>
      <c r="J439" s="191"/>
      <c r="K439" s="191"/>
      <c r="L439" s="195"/>
      <c r="M439" s="195"/>
      <c r="N439" s="195"/>
      <c r="O439" s="195"/>
      <c r="P439" s="195"/>
      <c r="Q439" s="195"/>
      <c r="R439" s="195"/>
      <c r="S439" s="195"/>
      <c r="T439" s="195"/>
      <c r="U439" s="195"/>
      <c r="V439" s="197"/>
      <c r="W439" s="198"/>
      <c r="X439" s="191"/>
      <c r="Y439" s="191"/>
      <c r="Z439" s="191"/>
    </row>
    <row r="440" spans="1:26" ht="12" customHeight="1">
      <c r="A440" s="191"/>
      <c r="B440" s="192"/>
      <c r="C440" s="193"/>
      <c r="D440" s="521" t="s">
        <v>419</v>
      </c>
      <c r="E440" s="521"/>
      <c r="F440" s="191"/>
      <c r="G440" s="195"/>
      <c r="H440" s="194"/>
      <c r="I440" s="194"/>
      <c r="J440" s="191"/>
      <c r="K440" s="191"/>
      <c r="L440" s="195"/>
      <c r="M440" s="195"/>
      <c r="N440" s="195"/>
      <c r="O440" s="195"/>
      <c r="P440" s="195"/>
      <c r="Q440" s="195"/>
      <c r="R440" s="195"/>
      <c r="S440" s="195"/>
      <c r="T440" s="195"/>
      <c r="U440" s="195"/>
      <c r="V440" s="197"/>
      <c r="W440" s="198"/>
      <c r="X440" s="191"/>
      <c r="Y440" s="191"/>
      <c r="Z440" s="191"/>
    </row>
    <row r="441" spans="1:26">
      <c r="A441" s="191"/>
      <c r="B441" s="192"/>
      <c r="C441" s="193"/>
      <c r="D441" s="522" t="s">
        <v>420</v>
      </c>
      <c r="E441" s="522"/>
      <c r="F441" s="191"/>
      <c r="G441" s="195">
        <v>9.25</v>
      </c>
      <c r="H441" s="194"/>
      <c r="I441" s="194"/>
      <c r="J441" s="191"/>
      <c r="K441" s="191"/>
      <c r="L441" s="195"/>
      <c r="M441" s="195"/>
      <c r="N441" s="195"/>
      <c r="O441" s="195"/>
      <c r="P441" s="195"/>
      <c r="Q441" s="195"/>
      <c r="R441" s="195"/>
      <c r="S441" s="195"/>
      <c r="T441" s="195"/>
      <c r="U441" s="195"/>
      <c r="V441" s="197"/>
      <c r="W441" s="198"/>
      <c r="X441" s="191"/>
      <c r="Y441" s="191"/>
      <c r="Z441" s="191"/>
    </row>
    <row r="442" spans="1:26" ht="12" customHeight="1">
      <c r="A442" s="191"/>
      <c r="B442" s="192"/>
      <c r="C442" s="193"/>
      <c r="D442" s="521" t="s">
        <v>421</v>
      </c>
      <c r="E442" s="521"/>
      <c r="F442" s="191"/>
      <c r="G442" s="195"/>
      <c r="H442" s="194"/>
      <c r="I442" s="194"/>
      <c r="J442" s="191"/>
      <c r="K442" s="191"/>
      <c r="L442" s="195"/>
      <c r="M442" s="195"/>
      <c r="N442" s="195"/>
      <c r="O442" s="195"/>
      <c r="P442" s="195"/>
      <c r="Q442" s="195"/>
      <c r="R442" s="195"/>
      <c r="S442" s="195"/>
      <c r="T442" s="195"/>
      <c r="U442" s="195"/>
      <c r="V442" s="197"/>
      <c r="W442" s="198"/>
      <c r="X442" s="191"/>
      <c r="Y442" s="191"/>
      <c r="Z442" s="191"/>
    </row>
    <row r="443" spans="1:26">
      <c r="A443" s="191"/>
      <c r="B443" s="192"/>
      <c r="C443" s="193"/>
      <c r="D443" s="522" t="s">
        <v>422</v>
      </c>
      <c r="E443" s="522"/>
      <c r="F443" s="191"/>
      <c r="G443" s="195">
        <v>7.15</v>
      </c>
      <c r="H443" s="194"/>
      <c r="I443" s="194"/>
      <c r="J443" s="191"/>
      <c r="K443" s="191"/>
      <c r="L443" s="195"/>
      <c r="M443" s="195"/>
      <c r="N443" s="195"/>
      <c r="O443" s="195"/>
      <c r="P443" s="195"/>
      <c r="Q443" s="195"/>
      <c r="R443" s="195"/>
      <c r="S443" s="195"/>
      <c r="T443" s="195"/>
      <c r="U443" s="195"/>
      <c r="V443" s="197"/>
      <c r="W443" s="198"/>
      <c r="X443" s="191"/>
      <c r="Y443" s="191"/>
      <c r="Z443" s="191"/>
    </row>
    <row r="444" spans="1:26" ht="12" customHeight="1">
      <c r="A444" s="191"/>
      <c r="B444" s="192"/>
      <c r="C444" s="193"/>
      <c r="D444" s="521" t="s">
        <v>427</v>
      </c>
      <c r="E444" s="521"/>
      <c r="F444" s="191"/>
      <c r="G444" s="195"/>
      <c r="H444" s="194"/>
      <c r="I444" s="194"/>
      <c r="J444" s="191"/>
      <c r="K444" s="191"/>
      <c r="L444" s="195"/>
      <c r="M444" s="195"/>
      <c r="N444" s="195"/>
      <c r="O444" s="195"/>
      <c r="P444" s="195"/>
      <c r="Q444" s="195"/>
      <c r="R444" s="195"/>
      <c r="S444" s="195"/>
      <c r="T444" s="195"/>
      <c r="U444" s="195"/>
      <c r="V444" s="197"/>
      <c r="W444" s="198"/>
      <c r="X444" s="191"/>
      <c r="Y444" s="191"/>
      <c r="Z444" s="191"/>
    </row>
    <row r="445" spans="1:26">
      <c r="A445" s="191"/>
      <c r="B445" s="192"/>
      <c r="C445" s="193"/>
      <c r="D445" s="522" t="s">
        <v>567</v>
      </c>
      <c r="E445" s="522"/>
      <c r="F445" s="191"/>
      <c r="G445" s="195">
        <v>23.24</v>
      </c>
      <c r="H445" s="194"/>
      <c r="I445" s="194"/>
      <c r="J445" s="191"/>
      <c r="K445" s="191"/>
      <c r="L445" s="195"/>
      <c r="M445" s="195"/>
      <c r="N445" s="195"/>
      <c r="O445" s="195"/>
      <c r="P445" s="195"/>
      <c r="Q445" s="195"/>
      <c r="R445" s="195"/>
      <c r="S445" s="195"/>
      <c r="T445" s="195"/>
      <c r="U445" s="195"/>
      <c r="V445" s="197"/>
      <c r="W445" s="198"/>
      <c r="X445" s="191"/>
      <c r="Y445" s="191"/>
      <c r="Z445" s="191"/>
    </row>
    <row r="446" spans="1:26" ht="35.1" customHeight="1">
      <c r="A446" s="204"/>
      <c r="B446" s="205">
        <v>59</v>
      </c>
      <c r="C446" s="206" t="s">
        <v>568</v>
      </c>
      <c r="D446" s="532" t="s">
        <v>569</v>
      </c>
      <c r="E446" s="532"/>
      <c r="F446" s="207" t="s">
        <v>169</v>
      </c>
      <c r="G446" s="209">
        <v>63.698</v>
      </c>
      <c r="H446" s="210"/>
      <c r="I446" s="208">
        <f>ROUND(G446*(H446),2)</f>
        <v>0</v>
      </c>
      <c r="J446" s="207">
        <f>ROUND(G446*(N446),2)</f>
        <v>0</v>
      </c>
      <c r="K446" s="191">
        <f>ROUND(G446*(O446),2)</f>
        <v>0</v>
      </c>
      <c r="L446" s="195">
        <f>ROUND(G446*(H446),2)</f>
        <v>0</v>
      </c>
      <c r="M446" s="195"/>
      <c r="N446" s="195">
        <v>0</v>
      </c>
      <c r="O446" s="195"/>
      <c r="P446" s="195">
        <v>2.611E-4</v>
      </c>
      <c r="Q446" s="195"/>
      <c r="R446" s="195">
        <v>2.611E-4</v>
      </c>
      <c r="S446" s="195">
        <f>ROUND(G446*(P446),3)</f>
        <v>1.7000000000000001E-2</v>
      </c>
      <c r="T446" s="195"/>
      <c r="U446" s="195"/>
      <c r="V446" s="197">
        <f>ROUND(G446*(X446),3)</f>
        <v>0</v>
      </c>
      <c r="W446" s="198"/>
      <c r="X446" s="191">
        <v>0</v>
      </c>
      <c r="Y446" s="191"/>
      <c r="Z446" s="191">
        <v>0</v>
      </c>
    </row>
    <row r="447" spans="1:26" ht="12" customHeight="1">
      <c r="A447" s="191"/>
      <c r="B447" s="192"/>
      <c r="C447" s="193"/>
      <c r="D447" s="521" t="s">
        <v>376</v>
      </c>
      <c r="E447" s="521"/>
      <c r="F447" s="191"/>
      <c r="G447" s="195"/>
      <c r="H447" s="194"/>
      <c r="I447" s="194"/>
      <c r="J447" s="191"/>
      <c r="K447" s="191"/>
      <c r="L447" s="195"/>
      <c r="M447" s="195"/>
      <c r="N447" s="195"/>
      <c r="O447" s="195"/>
      <c r="P447" s="195"/>
      <c r="Q447" s="195"/>
      <c r="R447" s="195"/>
      <c r="S447" s="195"/>
      <c r="T447" s="195"/>
      <c r="U447" s="195"/>
      <c r="V447" s="197"/>
      <c r="W447" s="198"/>
      <c r="X447" s="191"/>
      <c r="Y447" s="191"/>
      <c r="Z447" s="191"/>
    </row>
    <row r="448" spans="1:26">
      <c r="A448" s="191"/>
      <c r="B448" s="192"/>
      <c r="C448" s="193"/>
      <c r="D448" s="522" t="s">
        <v>397</v>
      </c>
      <c r="E448" s="522"/>
      <c r="F448" s="191"/>
      <c r="G448" s="195">
        <v>7.55</v>
      </c>
      <c r="H448" s="194"/>
      <c r="I448" s="194"/>
      <c r="J448" s="191"/>
      <c r="K448" s="191"/>
      <c r="L448" s="195"/>
      <c r="M448" s="195"/>
      <c r="N448" s="195"/>
      <c r="O448" s="195"/>
      <c r="P448" s="195"/>
      <c r="Q448" s="195"/>
      <c r="R448" s="195"/>
      <c r="S448" s="195"/>
      <c r="T448" s="195"/>
      <c r="U448" s="195"/>
      <c r="V448" s="197"/>
      <c r="W448" s="198"/>
      <c r="X448" s="191"/>
      <c r="Y448" s="191"/>
      <c r="Z448" s="191"/>
    </row>
    <row r="449" spans="1:26" ht="12" customHeight="1">
      <c r="A449" s="191"/>
      <c r="B449" s="192"/>
      <c r="C449" s="193"/>
      <c r="D449" s="521" t="s">
        <v>377</v>
      </c>
      <c r="E449" s="521"/>
      <c r="F449" s="191"/>
      <c r="G449" s="195"/>
      <c r="H449" s="194"/>
      <c r="I449" s="194"/>
      <c r="J449" s="191"/>
      <c r="K449" s="191"/>
      <c r="L449" s="195"/>
      <c r="M449" s="195"/>
      <c r="N449" s="195"/>
      <c r="O449" s="195"/>
      <c r="P449" s="195"/>
      <c r="Q449" s="195"/>
      <c r="R449" s="195"/>
      <c r="S449" s="195"/>
      <c r="T449" s="195"/>
      <c r="U449" s="195"/>
      <c r="V449" s="197"/>
      <c r="W449" s="198"/>
      <c r="X449" s="191"/>
      <c r="Y449" s="191"/>
      <c r="Z449" s="191"/>
    </row>
    <row r="450" spans="1:26">
      <c r="A450" s="191"/>
      <c r="B450" s="192"/>
      <c r="C450" s="193"/>
      <c r="D450" s="522" t="s">
        <v>398</v>
      </c>
      <c r="E450" s="522"/>
      <c r="F450" s="191"/>
      <c r="G450" s="195">
        <v>12.348000000000001</v>
      </c>
      <c r="H450" s="194"/>
      <c r="I450" s="194"/>
      <c r="J450" s="191"/>
      <c r="K450" s="191"/>
      <c r="L450" s="195"/>
      <c r="M450" s="195"/>
      <c r="N450" s="195"/>
      <c r="O450" s="195"/>
      <c r="P450" s="195"/>
      <c r="Q450" s="195"/>
      <c r="R450" s="195"/>
      <c r="S450" s="195"/>
      <c r="T450" s="195"/>
      <c r="U450" s="195"/>
      <c r="V450" s="197"/>
      <c r="W450" s="198"/>
      <c r="X450" s="191"/>
      <c r="Y450" s="191"/>
      <c r="Z450" s="191"/>
    </row>
    <row r="451" spans="1:26" ht="12" customHeight="1">
      <c r="A451" s="191"/>
      <c r="B451" s="192"/>
      <c r="C451" s="193"/>
      <c r="D451" s="521" t="s">
        <v>399</v>
      </c>
      <c r="E451" s="521"/>
      <c r="F451" s="191"/>
      <c r="G451" s="195"/>
      <c r="H451" s="194"/>
      <c r="I451" s="194"/>
      <c r="J451" s="191"/>
      <c r="K451" s="191"/>
      <c r="L451" s="195"/>
      <c r="M451" s="195"/>
      <c r="N451" s="195"/>
      <c r="O451" s="195"/>
      <c r="P451" s="195"/>
      <c r="Q451" s="195"/>
      <c r="R451" s="195"/>
      <c r="S451" s="195"/>
      <c r="T451" s="195"/>
      <c r="U451" s="195"/>
      <c r="V451" s="197"/>
      <c r="W451" s="198"/>
      <c r="X451" s="191"/>
      <c r="Y451" s="191"/>
      <c r="Z451" s="191"/>
    </row>
    <row r="452" spans="1:26">
      <c r="A452" s="191"/>
      <c r="B452" s="192"/>
      <c r="C452" s="193"/>
      <c r="D452" s="522" t="s">
        <v>400</v>
      </c>
      <c r="E452" s="522"/>
      <c r="F452" s="191"/>
      <c r="G452" s="195">
        <v>9.4</v>
      </c>
      <c r="H452" s="194"/>
      <c r="I452" s="194"/>
      <c r="J452" s="191"/>
      <c r="K452" s="191"/>
      <c r="L452" s="195"/>
      <c r="M452" s="195"/>
      <c r="N452" s="195"/>
      <c r="O452" s="195"/>
      <c r="P452" s="195"/>
      <c r="Q452" s="195"/>
      <c r="R452" s="195"/>
      <c r="S452" s="195"/>
      <c r="T452" s="195"/>
      <c r="U452" s="195"/>
      <c r="V452" s="197"/>
      <c r="W452" s="198"/>
      <c r="X452" s="191"/>
      <c r="Y452" s="191"/>
      <c r="Z452" s="191"/>
    </row>
    <row r="453" spans="1:26" ht="12" customHeight="1">
      <c r="A453" s="191"/>
      <c r="B453" s="192"/>
      <c r="C453" s="193"/>
      <c r="D453" s="521" t="s">
        <v>379</v>
      </c>
      <c r="E453" s="521"/>
      <c r="F453" s="191"/>
      <c r="G453" s="195"/>
      <c r="H453" s="194"/>
      <c r="I453" s="194"/>
      <c r="J453" s="191"/>
      <c r="K453" s="191"/>
      <c r="L453" s="195"/>
      <c r="M453" s="195"/>
      <c r="N453" s="195"/>
      <c r="O453" s="195"/>
      <c r="P453" s="195"/>
      <c r="Q453" s="195"/>
      <c r="R453" s="195"/>
      <c r="S453" s="195"/>
      <c r="T453" s="195"/>
      <c r="U453" s="195"/>
      <c r="V453" s="197"/>
      <c r="W453" s="198"/>
      <c r="X453" s="191"/>
      <c r="Y453" s="191"/>
      <c r="Z453" s="191"/>
    </row>
    <row r="454" spans="1:26">
      <c r="A454" s="191"/>
      <c r="B454" s="192"/>
      <c r="C454" s="193"/>
      <c r="D454" s="522" t="s">
        <v>401</v>
      </c>
      <c r="E454" s="522"/>
      <c r="F454" s="191"/>
      <c r="G454" s="195">
        <v>14.4</v>
      </c>
      <c r="H454" s="194"/>
      <c r="I454" s="194"/>
      <c r="J454" s="191"/>
      <c r="K454" s="191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197"/>
      <c r="W454" s="198"/>
      <c r="X454" s="191"/>
      <c r="Y454" s="191"/>
      <c r="Z454" s="191"/>
    </row>
    <row r="455" spans="1:26" ht="12" customHeight="1">
      <c r="A455" s="191"/>
      <c r="B455" s="192"/>
      <c r="C455" s="193"/>
      <c r="D455" s="521" t="s">
        <v>381</v>
      </c>
      <c r="E455" s="521"/>
      <c r="F455" s="191"/>
      <c r="G455" s="195"/>
      <c r="H455" s="194"/>
      <c r="I455" s="194"/>
      <c r="J455" s="191"/>
      <c r="K455" s="191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7"/>
      <c r="W455" s="198"/>
      <c r="X455" s="191"/>
      <c r="Y455" s="191"/>
      <c r="Z455" s="191"/>
    </row>
    <row r="456" spans="1:26">
      <c r="A456" s="191"/>
      <c r="B456" s="192"/>
      <c r="C456" s="193"/>
      <c r="D456" s="522" t="s">
        <v>402</v>
      </c>
      <c r="E456" s="522"/>
      <c r="F456" s="191"/>
      <c r="G456" s="195">
        <v>7.2</v>
      </c>
      <c r="H456" s="194"/>
      <c r="I456" s="194"/>
      <c r="J456" s="191"/>
      <c r="K456" s="191"/>
      <c r="L456" s="195"/>
      <c r="M456" s="195"/>
      <c r="N456" s="195"/>
      <c r="O456" s="195"/>
      <c r="P456" s="195"/>
      <c r="Q456" s="195"/>
      <c r="R456" s="195"/>
      <c r="S456" s="195"/>
      <c r="T456" s="195"/>
      <c r="U456" s="195"/>
      <c r="V456" s="197"/>
      <c r="W456" s="198"/>
      <c r="X456" s="191"/>
      <c r="Y456" s="191"/>
      <c r="Z456" s="191"/>
    </row>
    <row r="457" spans="1:26" ht="12" customHeight="1">
      <c r="A457" s="191"/>
      <c r="B457" s="192"/>
      <c r="C457" s="193"/>
      <c r="D457" s="521" t="s">
        <v>403</v>
      </c>
      <c r="E457" s="521"/>
      <c r="F457" s="191"/>
      <c r="G457" s="195"/>
      <c r="H457" s="194"/>
      <c r="I457" s="194"/>
      <c r="J457" s="191"/>
      <c r="K457" s="191"/>
      <c r="L457" s="195"/>
      <c r="M457" s="195"/>
      <c r="N457" s="195"/>
      <c r="O457" s="195"/>
      <c r="P457" s="195"/>
      <c r="Q457" s="195"/>
      <c r="R457" s="195"/>
      <c r="S457" s="195"/>
      <c r="T457" s="195"/>
      <c r="U457" s="195"/>
      <c r="V457" s="197"/>
      <c r="W457" s="198"/>
      <c r="X457" s="191"/>
      <c r="Y457" s="191"/>
      <c r="Z457" s="191"/>
    </row>
    <row r="458" spans="1:26">
      <c r="A458" s="191"/>
      <c r="B458" s="192"/>
      <c r="C458" s="193"/>
      <c r="D458" s="522" t="s">
        <v>404</v>
      </c>
      <c r="E458" s="522"/>
      <c r="F458" s="191"/>
      <c r="G458" s="195">
        <v>6.4</v>
      </c>
      <c r="H458" s="194"/>
      <c r="I458" s="194"/>
      <c r="J458" s="191"/>
      <c r="K458" s="191"/>
      <c r="L458" s="195"/>
      <c r="M458" s="195"/>
      <c r="N458" s="195"/>
      <c r="O458" s="195"/>
      <c r="P458" s="195"/>
      <c r="Q458" s="195"/>
      <c r="R458" s="195"/>
      <c r="S458" s="195"/>
      <c r="T458" s="195"/>
      <c r="U458" s="195"/>
      <c r="V458" s="197"/>
      <c r="W458" s="198"/>
      <c r="X458" s="191"/>
      <c r="Y458" s="191"/>
      <c r="Z458" s="191"/>
    </row>
    <row r="459" spans="1:26" ht="12" customHeight="1">
      <c r="A459" s="191"/>
      <c r="B459" s="192"/>
      <c r="C459" s="193"/>
      <c r="D459" s="521" t="s">
        <v>407</v>
      </c>
      <c r="E459" s="521"/>
      <c r="F459" s="191"/>
      <c r="G459" s="195"/>
      <c r="H459" s="194"/>
      <c r="I459" s="194"/>
      <c r="J459" s="191"/>
      <c r="K459" s="191"/>
      <c r="L459" s="195"/>
      <c r="M459" s="195"/>
      <c r="N459" s="195"/>
      <c r="O459" s="195"/>
      <c r="P459" s="195"/>
      <c r="Q459" s="195"/>
      <c r="R459" s="195"/>
      <c r="S459" s="195"/>
      <c r="T459" s="195"/>
      <c r="U459" s="195"/>
      <c r="V459" s="197"/>
      <c r="W459" s="198"/>
      <c r="X459" s="191"/>
      <c r="Y459" s="191"/>
      <c r="Z459" s="191"/>
    </row>
    <row r="460" spans="1:26">
      <c r="A460" s="191"/>
      <c r="B460" s="192"/>
      <c r="C460" s="193"/>
      <c r="D460" s="522" t="s">
        <v>408</v>
      </c>
      <c r="E460" s="522"/>
      <c r="F460" s="191"/>
      <c r="G460" s="195">
        <v>6.4</v>
      </c>
      <c r="H460" s="194"/>
      <c r="I460" s="194"/>
      <c r="J460" s="191"/>
      <c r="K460" s="191"/>
      <c r="L460" s="195"/>
      <c r="M460" s="195"/>
      <c r="N460" s="195"/>
      <c r="O460" s="195"/>
      <c r="P460" s="195"/>
      <c r="Q460" s="195"/>
      <c r="R460" s="195"/>
      <c r="S460" s="195"/>
      <c r="T460" s="195"/>
      <c r="U460" s="195"/>
      <c r="V460" s="197"/>
      <c r="W460" s="198"/>
      <c r="X460" s="191"/>
      <c r="Y460" s="191"/>
      <c r="Z460" s="191"/>
    </row>
    <row r="461" spans="1:26" ht="35.1" customHeight="1">
      <c r="A461" s="204"/>
      <c r="B461" s="205">
        <v>60</v>
      </c>
      <c r="C461" s="206" t="s">
        <v>570</v>
      </c>
      <c r="D461" s="532" t="s">
        <v>571</v>
      </c>
      <c r="E461" s="532"/>
      <c r="F461" s="207" t="s">
        <v>77</v>
      </c>
      <c r="G461" s="209">
        <v>191.87604999999999</v>
      </c>
      <c r="H461" s="210"/>
      <c r="I461" s="208">
        <f>ROUND(G461*(H461),2)</f>
        <v>0</v>
      </c>
      <c r="J461" s="207">
        <f>ROUND(G461*(N461),2)</f>
        <v>0</v>
      </c>
      <c r="K461" s="191">
        <f>ROUND(G461*(O461),2)</f>
        <v>0</v>
      </c>
      <c r="L461" s="195">
        <f>ROUND(G461*(H461),2)</f>
        <v>0</v>
      </c>
      <c r="M461" s="195"/>
      <c r="N461" s="195">
        <v>0</v>
      </c>
      <c r="O461" s="195"/>
      <c r="P461" s="195">
        <v>2.0000000000000001E-4</v>
      </c>
      <c r="Q461" s="195"/>
      <c r="R461" s="195">
        <v>2.0000000000000001E-4</v>
      </c>
      <c r="S461" s="195">
        <f>ROUND(G461*(P461),3)</f>
        <v>3.7999999999999999E-2</v>
      </c>
      <c r="T461" s="195"/>
      <c r="U461" s="195"/>
      <c r="V461" s="197">
        <f>ROUND(G461*(X461),3)</f>
        <v>0</v>
      </c>
      <c r="W461" s="198"/>
      <c r="X461" s="191">
        <v>0</v>
      </c>
      <c r="Y461" s="191"/>
      <c r="Z461" s="191">
        <v>0</v>
      </c>
    </row>
    <row r="462" spans="1:26" ht="12" customHeight="1">
      <c r="A462" s="191"/>
      <c r="B462" s="192"/>
      <c r="C462" s="193"/>
      <c r="D462" s="521" t="s">
        <v>425</v>
      </c>
      <c r="E462" s="521"/>
      <c r="F462" s="191"/>
      <c r="G462" s="195"/>
      <c r="H462" s="194"/>
      <c r="I462" s="194"/>
      <c r="J462" s="191"/>
      <c r="K462" s="191"/>
      <c r="L462" s="195"/>
      <c r="M462" s="195"/>
      <c r="N462" s="195"/>
      <c r="O462" s="195"/>
      <c r="P462" s="195"/>
      <c r="Q462" s="195"/>
      <c r="R462" s="195"/>
      <c r="S462" s="195"/>
      <c r="T462" s="195"/>
      <c r="U462" s="195"/>
      <c r="V462" s="197"/>
      <c r="W462" s="198"/>
      <c r="X462" s="191"/>
      <c r="Y462" s="191"/>
      <c r="Z462" s="191"/>
    </row>
    <row r="463" spans="1:26">
      <c r="A463" s="191"/>
      <c r="B463" s="192"/>
      <c r="C463" s="193"/>
      <c r="D463" s="522" t="s">
        <v>426</v>
      </c>
      <c r="E463" s="522"/>
      <c r="F463" s="191"/>
      <c r="G463" s="195">
        <v>15.884</v>
      </c>
      <c r="H463" s="194"/>
      <c r="I463" s="194"/>
      <c r="J463" s="191"/>
      <c r="K463" s="191"/>
      <c r="L463" s="195"/>
      <c r="M463" s="195"/>
      <c r="N463" s="195"/>
      <c r="O463" s="195"/>
      <c r="P463" s="195"/>
      <c r="Q463" s="195"/>
      <c r="R463" s="195"/>
      <c r="S463" s="195"/>
      <c r="T463" s="195"/>
      <c r="U463" s="195"/>
      <c r="V463" s="197"/>
      <c r="W463" s="198"/>
      <c r="X463" s="191"/>
      <c r="Y463" s="191"/>
      <c r="Z463" s="191"/>
    </row>
    <row r="464" spans="1:26" ht="12" customHeight="1">
      <c r="A464" s="191"/>
      <c r="B464" s="192"/>
      <c r="C464" s="193"/>
      <c r="D464" s="521" t="s">
        <v>429</v>
      </c>
      <c r="E464" s="521"/>
      <c r="F464" s="191"/>
      <c r="G464" s="195"/>
      <c r="H464" s="194"/>
      <c r="I464" s="194"/>
      <c r="J464" s="191"/>
      <c r="K464" s="191"/>
      <c r="L464" s="195"/>
      <c r="M464" s="195"/>
      <c r="N464" s="195"/>
      <c r="O464" s="195"/>
      <c r="P464" s="195"/>
      <c r="Q464" s="195"/>
      <c r="R464" s="195"/>
      <c r="S464" s="195"/>
      <c r="T464" s="195"/>
      <c r="U464" s="195"/>
      <c r="V464" s="197"/>
      <c r="W464" s="198"/>
      <c r="X464" s="191"/>
      <c r="Y464" s="191"/>
      <c r="Z464" s="191"/>
    </row>
    <row r="465" spans="1:26" ht="23.25" customHeight="1">
      <c r="A465" s="191"/>
      <c r="B465" s="192"/>
      <c r="C465" s="193"/>
      <c r="D465" s="522" t="s">
        <v>572</v>
      </c>
      <c r="E465" s="522"/>
      <c r="F465" s="191"/>
      <c r="G465" s="195">
        <v>60.985999999999997</v>
      </c>
      <c r="H465" s="194"/>
      <c r="I465" s="194"/>
      <c r="J465" s="191"/>
      <c r="K465" s="191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7"/>
      <c r="W465" s="198"/>
      <c r="X465" s="191"/>
      <c r="Y465" s="191"/>
      <c r="Z465" s="191"/>
    </row>
    <row r="466" spans="1:26" ht="12" customHeight="1">
      <c r="A466" s="191"/>
      <c r="B466" s="192"/>
      <c r="C466" s="193"/>
      <c r="D466" s="521" t="s">
        <v>431</v>
      </c>
      <c r="E466" s="521"/>
      <c r="F466" s="191"/>
      <c r="G466" s="195"/>
      <c r="H466" s="194"/>
      <c r="I466" s="194"/>
      <c r="J466" s="191"/>
      <c r="K466" s="191"/>
      <c r="L466" s="195"/>
      <c r="M466" s="195"/>
      <c r="N466" s="195"/>
      <c r="O466" s="195"/>
      <c r="P466" s="195"/>
      <c r="Q466" s="195"/>
      <c r="R466" s="195"/>
      <c r="S466" s="195"/>
      <c r="T466" s="195"/>
      <c r="U466" s="195"/>
      <c r="V466" s="197"/>
      <c r="W466" s="198"/>
      <c r="X466" s="191"/>
      <c r="Y466" s="191"/>
      <c r="Z466" s="191"/>
    </row>
    <row r="467" spans="1:26">
      <c r="A467" s="191"/>
      <c r="B467" s="192"/>
      <c r="C467" s="193"/>
      <c r="D467" s="522" t="s">
        <v>573</v>
      </c>
      <c r="E467" s="522"/>
      <c r="F467" s="191"/>
      <c r="G467" s="195">
        <v>55.8675</v>
      </c>
      <c r="H467" s="194"/>
      <c r="I467" s="194"/>
      <c r="J467" s="191"/>
      <c r="K467" s="191"/>
      <c r="L467" s="195"/>
      <c r="M467" s="195"/>
      <c r="N467" s="195"/>
      <c r="O467" s="195"/>
      <c r="P467" s="195"/>
      <c r="Q467" s="195"/>
      <c r="R467" s="195"/>
      <c r="S467" s="195"/>
      <c r="T467" s="195"/>
      <c r="U467" s="195"/>
      <c r="V467" s="197"/>
      <c r="W467" s="198"/>
      <c r="X467" s="191"/>
      <c r="Y467" s="191"/>
      <c r="Z467" s="191"/>
    </row>
    <row r="468" spans="1:26" ht="12" customHeight="1">
      <c r="A468" s="191"/>
      <c r="B468" s="192"/>
      <c r="C468" s="193"/>
      <c r="D468" s="521" t="s">
        <v>433</v>
      </c>
      <c r="E468" s="521"/>
      <c r="F468" s="191"/>
      <c r="G468" s="195"/>
      <c r="H468" s="194"/>
      <c r="I468" s="194"/>
      <c r="J468" s="191"/>
      <c r="K468" s="191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7"/>
      <c r="W468" s="198"/>
      <c r="X468" s="191"/>
      <c r="Y468" s="191"/>
      <c r="Z468" s="191"/>
    </row>
    <row r="469" spans="1:26">
      <c r="A469" s="191"/>
      <c r="B469" s="192"/>
      <c r="C469" s="193"/>
      <c r="D469" s="522" t="s">
        <v>434</v>
      </c>
      <c r="E469" s="522"/>
      <c r="F469" s="191"/>
      <c r="G469" s="195">
        <v>5.94</v>
      </c>
      <c r="H469" s="194"/>
      <c r="I469" s="194"/>
      <c r="J469" s="191"/>
      <c r="K469" s="191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7"/>
      <c r="W469" s="198"/>
      <c r="X469" s="191"/>
      <c r="Y469" s="191"/>
      <c r="Z469" s="191"/>
    </row>
    <row r="470" spans="1:26" ht="12" customHeight="1">
      <c r="A470" s="191"/>
      <c r="B470" s="192"/>
      <c r="C470" s="193"/>
      <c r="D470" s="521" t="s">
        <v>383</v>
      </c>
      <c r="E470" s="521"/>
      <c r="F470" s="191"/>
      <c r="G470" s="195"/>
      <c r="H470" s="194"/>
      <c r="I470" s="194"/>
      <c r="J470" s="191"/>
      <c r="K470" s="191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7"/>
      <c r="W470" s="198"/>
      <c r="X470" s="191"/>
      <c r="Y470" s="191"/>
      <c r="Z470" s="191"/>
    </row>
    <row r="471" spans="1:26">
      <c r="A471" s="191"/>
      <c r="B471" s="192"/>
      <c r="C471" s="193"/>
      <c r="D471" s="522" t="s">
        <v>435</v>
      </c>
      <c r="E471" s="522"/>
      <c r="F471" s="191"/>
      <c r="G471" s="195">
        <v>17.29</v>
      </c>
      <c r="H471" s="194"/>
      <c r="I471" s="194"/>
      <c r="J471" s="191"/>
      <c r="K471" s="191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7"/>
      <c r="W471" s="198"/>
      <c r="X471" s="191"/>
      <c r="Y471" s="191"/>
      <c r="Z471" s="191"/>
    </row>
    <row r="472" spans="1:26" ht="12" customHeight="1">
      <c r="A472" s="191"/>
      <c r="B472" s="192"/>
      <c r="C472" s="193"/>
      <c r="D472" s="521" t="s">
        <v>436</v>
      </c>
      <c r="E472" s="521"/>
      <c r="F472" s="191"/>
      <c r="G472" s="195"/>
      <c r="H472" s="194"/>
      <c r="I472" s="194"/>
      <c r="J472" s="191"/>
      <c r="K472" s="191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7"/>
      <c r="W472" s="198"/>
      <c r="X472" s="191"/>
      <c r="Y472" s="191"/>
      <c r="Z472" s="191"/>
    </row>
    <row r="473" spans="1:26">
      <c r="A473" s="191"/>
      <c r="B473" s="192"/>
      <c r="C473" s="193"/>
      <c r="D473" s="522" t="s">
        <v>437</v>
      </c>
      <c r="E473" s="522"/>
      <c r="F473" s="191"/>
      <c r="G473" s="195">
        <v>3.57</v>
      </c>
      <c r="H473" s="194"/>
      <c r="I473" s="194"/>
      <c r="J473" s="191"/>
      <c r="K473" s="191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7"/>
      <c r="W473" s="198"/>
      <c r="X473" s="191"/>
      <c r="Y473" s="191"/>
      <c r="Z473" s="191"/>
    </row>
    <row r="474" spans="1:26" ht="12" customHeight="1">
      <c r="A474" s="191"/>
      <c r="B474" s="192"/>
      <c r="C474" s="193"/>
      <c r="D474" s="521" t="s">
        <v>438</v>
      </c>
      <c r="E474" s="521"/>
      <c r="F474" s="191"/>
      <c r="G474" s="195"/>
      <c r="H474" s="194"/>
      <c r="I474" s="194"/>
      <c r="J474" s="191"/>
      <c r="K474" s="191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7"/>
      <c r="W474" s="198"/>
      <c r="X474" s="191"/>
      <c r="Y474" s="191"/>
      <c r="Z474" s="191"/>
    </row>
    <row r="475" spans="1:26">
      <c r="A475" s="191"/>
      <c r="B475" s="192"/>
      <c r="C475" s="193"/>
      <c r="D475" s="522" t="s">
        <v>439</v>
      </c>
      <c r="E475" s="522"/>
      <c r="F475" s="191"/>
      <c r="G475" s="195">
        <v>10.08</v>
      </c>
      <c r="H475" s="194"/>
      <c r="I475" s="194"/>
      <c r="J475" s="191"/>
      <c r="K475" s="191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7"/>
      <c r="W475" s="198"/>
      <c r="X475" s="191"/>
      <c r="Y475" s="191"/>
      <c r="Z475" s="191"/>
    </row>
    <row r="476" spans="1:26" ht="12" customHeight="1">
      <c r="A476" s="191"/>
      <c r="B476" s="192"/>
      <c r="C476" s="193"/>
      <c r="D476" s="521" t="s">
        <v>440</v>
      </c>
      <c r="E476" s="521"/>
      <c r="F476" s="191"/>
      <c r="G476" s="195"/>
      <c r="H476" s="194"/>
      <c r="I476" s="194"/>
      <c r="J476" s="191"/>
      <c r="K476" s="191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7"/>
      <c r="W476" s="198"/>
      <c r="X476" s="191"/>
      <c r="Y476" s="191"/>
      <c r="Z476" s="191"/>
    </row>
    <row r="477" spans="1:26">
      <c r="A477" s="191"/>
      <c r="B477" s="192"/>
      <c r="C477" s="193"/>
      <c r="D477" s="522" t="s">
        <v>441</v>
      </c>
      <c r="E477" s="522"/>
      <c r="F477" s="191"/>
      <c r="G477" s="195">
        <v>22.25855</v>
      </c>
      <c r="H477" s="194"/>
      <c r="I477" s="194"/>
      <c r="J477" s="191"/>
      <c r="K477" s="191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7"/>
      <c r="W477" s="198"/>
      <c r="X477" s="191"/>
      <c r="Y477" s="191"/>
      <c r="Z477" s="191"/>
    </row>
    <row r="478" spans="1:26" ht="24.95" customHeight="1">
      <c r="A478" s="204"/>
      <c r="B478" s="205">
        <v>61</v>
      </c>
      <c r="C478" s="206" t="s">
        <v>574</v>
      </c>
      <c r="D478" s="532" t="s">
        <v>575</v>
      </c>
      <c r="E478" s="532"/>
      <c r="F478" s="207" t="s">
        <v>275</v>
      </c>
      <c r="G478" s="209">
        <v>200</v>
      </c>
      <c r="H478" s="210"/>
      <c r="I478" s="208">
        <f>ROUND(G478*(H478),2)</f>
        <v>0</v>
      </c>
      <c r="J478" s="207">
        <f>ROUND(G478*(N478),2)</f>
        <v>0</v>
      </c>
      <c r="K478" s="191">
        <f>ROUND(G478*(O478),2)</f>
        <v>0</v>
      </c>
      <c r="L478" s="195">
        <f>ROUND(G478*(H478),2)</f>
        <v>0</v>
      </c>
      <c r="M478" s="195"/>
      <c r="N478" s="195">
        <v>0</v>
      </c>
      <c r="O478" s="195"/>
      <c r="P478" s="195">
        <v>6.0000000000000002E-5</v>
      </c>
      <c r="Q478" s="195"/>
      <c r="R478" s="195">
        <v>6.0000000000000002E-5</v>
      </c>
      <c r="S478" s="195">
        <f>ROUND(G478*(P478),3)</f>
        <v>1.2E-2</v>
      </c>
      <c r="T478" s="195"/>
      <c r="U478" s="195"/>
      <c r="V478" s="197">
        <f>ROUND(G478*(X478),3)</f>
        <v>0.2</v>
      </c>
      <c r="W478" s="198"/>
      <c r="X478" s="191">
        <v>1E-3</v>
      </c>
      <c r="Y478" s="191"/>
      <c r="Z478" s="191">
        <v>0</v>
      </c>
    </row>
    <row r="479" spans="1:26" ht="12" customHeight="1">
      <c r="A479" s="191"/>
      <c r="B479" s="192"/>
      <c r="C479" s="193"/>
      <c r="D479" s="521" t="s">
        <v>576</v>
      </c>
      <c r="E479" s="521"/>
      <c r="F479" s="191"/>
      <c r="G479" s="195"/>
      <c r="H479" s="194"/>
      <c r="I479" s="194"/>
      <c r="J479" s="191"/>
      <c r="K479" s="191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7"/>
      <c r="W479" s="198"/>
      <c r="X479" s="191"/>
      <c r="Y479" s="191"/>
      <c r="Z479" s="191"/>
    </row>
    <row r="480" spans="1:26">
      <c r="A480" s="191"/>
      <c r="B480" s="192"/>
      <c r="C480" s="193"/>
      <c r="D480" s="522">
        <v>200</v>
      </c>
      <c r="E480" s="522"/>
      <c r="F480" s="191"/>
      <c r="G480" s="195">
        <v>200</v>
      </c>
      <c r="H480" s="194"/>
      <c r="I480" s="194"/>
      <c r="J480" s="191"/>
      <c r="K480" s="191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7"/>
      <c r="W480" s="198"/>
      <c r="X480" s="191"/>
      <c r="Y480" s="191"/>
      <c r="Z480" s="191"/>
    </row>
    <row r="481" spans="1:26" ht="24.95" customHeight="1">
      <c r="A481" s="213"/>
      <c r="B481" s="214">
        <v>62</v>
      </c>
      <c r="C481" s="215" t="s">
        <v>577</v>
      </c>
      <c r="D481" s="534" t="s">
        <v>578</v>
      </c>
      <c r="E481" s="534"/>
      <c r="F481" s="216" t="s">
        <v>256</v>
      </c>
      <c r="G481" s="217">
        <v>1</v>
      </c>
      <c r="H481" s="218"/>
      <c r="I481" s="219">
        <f>ROUND(G481*(H481),2)</f>
        <v>0</v>
      </c>
      <c r="J481" s="216">
        <f>ROUND(G481*(N481),2)</f>
        <v>0</v>
      </c>
      <c r="K481" s="191">
        <f>ROUND(G481*(O481),2)</f>
        <v>0</v>
      </c>
      <c r="L481" s="195">
        <f>ROUND(G481*(H481),2)</f>
        <v>0</v>
      </c>
      <c r="M481" s="195">
        <f>ROUND(G481*(H481),2)</f>
        <v>0</v>
      </c>
      <c r="N481" s="195">
        <v>0</v>
      </c>
      <c r="O481" s="195"/>
      <c r="P481" s="195">
        <v>0</v>
      </c>
      <c r="Q481" s="195"/>
      <c r="R481" s="195">
        <v>0</v>
      </c>
      <c r="S481" s="195">
        <f>ROUND(G481*(P481),3)</f>
        <v>0</v>
      </c>
      <c r="T481" s="195"/>
      <c r="U481" s="195"/>
      <c r="V481" s="197">
        <f>ROUND(G481*(X481),3)</f>
        <v>0</v>
      </c>
      <c r="W481" s="198"/>
      <c r="X481" s="191">
        <v>0</v>
      </c>
      <c r="Y481" s="191"/>
      <c r="Z481" s="191">
        <v>0</v>
      </c>
    </row>
    <row r="482" spans="1:26" ht="35.1" customHeight="1">
      <c r="A482" s="213"/>
      <c r="B482" s="214">
        <v>63</v>
      </c>
      <c r="C482" s="215" t="s">
        <v>579</v>
      </c>
      <c r="D482" s="534" t="s">
        <v>580</v>
      </c>
      <c r="E482" s="534"/>
      <c r="F482" s="216" t="s">
        <v>256</v>
      </c>
      <c r="G482" s="217">
        <v>2</v>
      </c>
      <c r="H482" s="218"/>
      <c r="I482" s="219">
        <f>ROUND(G482*(H482),2)</f>
        <v>0</v>
      </c>
      <c r="J482" s="216">
        <f>ROUND(G482*(N482),2)</f>
        <v>0</v>
      </c>
      <c r="K482" s="191">
        <f>ROUND(G482*(O482),2)</f>
        <v>0</v>
      </c>
      <c r="L482" s="195">
        <f>ROUND(G482*(H482),2)</f>
        <v>0</v>
      </c>
      <c r="M482" s="195">
        <f>ROUND(G482*(H482),2)</f>
        <v>0</v>
      </c>
      <c r="N482" s="195">
        <v>0</v>
      </c>
      <c r="O482" s="195"/>
      <c r="P482" s="195">
        <v>0</v>
      </c>
      <c r="Q482" s="195"/>
      <c r="R482" s="195">
        <v>0</v>
      </c>
      <c r="S482" s="195">
        <f>ROUND(G482*(P482),3)</f>
        <v>0</v>
      </c>
      <c r="T482" s="195"/>
      <c r="U482" s="195"/>
      <c r="V482" s="197">
        <f>ROUND(G482*(X482),3)</f>
        <v>0</v>
      </c>
      <c r="W482" s="198"/>
      <c r="X482" s="191">
        <v>0</v>
      </c>
      <c r="Y482" s="191"/>
      <c r="Z482" s="191">
        <v>0</v>
      </c>
    </row>
    <row r="483" spans="1:26" ht="12" customHeight="1">
      <c r="A483" s="191"/>
      <c r="B483" s="192"/>
      <c r="C483" s="193"/>
      <c r="D483" s="521" t="s">
        <v>425</v>
      </c>
      <c r="E483" s="521"/>
      <c r="F483" s="191"/>
      <c r="G483" s="195"/>
      <c r="H483" s="194"/>
      <c r="I483" s="194"/>
      <c r="J483" s="191"/>
      <c r="K483" s="191"/>
      <c r="L483" s="195"/>
      <c r="M483" s="195"/>
      <c r="N483" s="195"/>
      <c r="O483" s="195"/>
      <c r="P483" s="195"/>
      <c r="Q483" s="195"/>
      <c r="R483" s="195"/>
      <c r="S483" s="195"/>
      <c r="T483" s="195"/>
      <c r="U483" s="195"/>
      <c r="V483" s="197"/>
      <c r="W483" s="198"/>
      <c r="X483" s="191"/>
      <c r="Y483" s="191"/>
      <c r="Z483" s="191"/>
    </row>
    <row r="484" spans="1:26">
      <c r="A484" s="191"/>
      <c r="B484" s="192"/>
      <c r="C484" s="193"/>
      <c r="D484" s="522">
        <v>2</v>
      </c>
      <c r="E484" s="522"/>
      <c r="F484" s="191"/>
      <c r="G484" s="195">
        <v>2</v>
      </c>
      <c r="H484" s="194"/>
      <c r="I484" s="194"/>
      <c r="J484" s="191"/>
      <c r="K484" s="191"/>
      <c r="L484" s="195"/>
      <c r="M484" s="195"/>
      <c r="N484" s="195"/>
      <c r="O484" s="195"/>
      <c r="P484" s="195"/>
      <c r="Q484" s="195"/>
      <c r="R484" s="195"/>
      <c r="S484" s="195"/>
      <c r="T484" s="195"/>
      <c r="U484" s="195"/>
      <c r="V484" s="197"/>
      <c r="W484" s="198"/>
      <c r="X484" s="191"/>
      <c r="Y484" s="191"/>
      <c r="Z484" s="191"/>
    </row>
    <row r="485" spans="1:26" ht="35.1" customHeight="1">
      <c r="A485" s="213"/>
      <c r="B485" s="214">
        <v>64</v>
      </c>
      <c r="C485" s="215" t="s">
        <v>581</v>
      </c>
      <c r="D485" s="534" t="s">
        <v>582</v>
      </c>
      <c r="E485" s="534"/>
      <c r="F485" s="216" t="s">
        <v>256</v>
      </c>
      <c r="G485" s="217">
        <v>2</v>
      </c>
      <c r="H485" s="218"/>
      <c r="I485" s="219">
        <f>ROUND(G485*(H485),2)</f>
        <v>0</v>
      </c>
      <c r="J485" s="216">
        <f>ROUND(G485*(N485),2)</f>
        <v>0</v>
      </c>
      <c r="K485" s="191">
        <f>ROUND(G485*(O485),2)</f>
        <v>0</v>
      </c>
      <c r="L485" s="195">
        <f>ROUND(G485*(H485),2)</f>
        <v>0</v>
      </c>
      <c r="M485" s="195">
        <f>ROUND(G485*(H485),2)</f>
        <v>0</v>
      </c>
      <c r="N485" s="195">
        <v>0</v>
      </c>
      <c r="O485" s="195"/>
      <c r="P485" s="195">
        <v>0</v>
      </c>
      <c r="Q485" s="195"/>
      <c r="R485" s="195">
        <v>0</v>
      </c>
      <c r="S485" s="195">
        <f>ROUND(G485*(P485),3)</f>
        <v>0</v>
      </c>
      <c r="T485" s="195"/>
      <c r="U485" s="195"/>
      <c r="V485" s="197">
        <f>ROUND(G485*(X485),3)</f>
        <v>0</v>
      </c>
      <c r="W485" s="198"/>
      <c r="X485" s="191">
        <v>0</v>
      </c>
      <c r="Y485" s="191"/>
      <c r="Z485" s="191">
        <v>0</v>
      </c>
    </row>
    <row r="486" spans="1:26" ht="12" customHeight="1">
      <c r="A486" s="191"/>
      <c r="B486" s="192"/>
      <c r="C486" s="193"/>
      <c r="D486" s="521" t="s">
        <v>427</v>
      </c>
      <c r="E486" s="521"/>
      <c r="F486" s="191"/>
      <c r="G486" s="195"/>
      <c r="H486" s="194"/>
      <c r="I486" s="194"/>
      <c r="J486" s="191"/>
      <c r="K486" s="191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7"/>
      <c r="W486" s="198"/>
      <c r="X486" s="191"/>
      <c r="Y486" s="191"/>
      <c r="Z486" s="191"/>
    </row>
    <row r="487" spans="1:26">
      <c r="A487" s="191"/>
      <c r="B487" s="192"/>
      <c r="C487" s="193"/>
      <c r="D487" s="522">
        <v>2</v>
      </c>
      <c r="E487" s="522"/>
      <c r="F487" s="191"/>
      <c r="G487" s="195">
        <v>2</v>
      </c>
      <c r="H487" s="194"/>
      <c r="I487" s="194"/>
      <c r="J487" s="191"/>
      <c r="K487" s="191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7"/>
      <c r="W487" s="198"/>
      <c r="X487" s="191"/>
      <c r="Y487" s="191"/>
      <c r="Z487" s="191"/>
    </row>
    <row r="488" spans="1:26" ht="50.1" customHeight="1">
      <c r="A488" s="213"/>
      <c r="B488" s="214">
        <v>65</v>
      </c>
      <c r="C488" s="215" t="s">
        <v>583</v>
      </c>
      <c r="D488" s="534" t="s">
        <v>584</v>
      </c>
      <c r="E488" s="534"/>
      <c r="F488" s="216" t="s">
        <v>256</v>
      </c>
      <c r="G488" s="217">
        <v>1</v>
      </c>
      <c r="H488" s="218"/>
      <c r="I488" s="219">
        <f>ROUND(G488*(H488),2)</f>
        <v>0</v>
      </c>
      <c r="J488" s="216">
        <f>ROUND(G488*(N488),2)</f>
        <v>0</v>
      </c>
      <c r="K488" s="191">
        <f>ROUND(G488*(O488),2)</f>
        <v>0</v>
      </c>
      <c r="L488" s="195">
        <f>ROUND(G488*(H488),2)</f>
        <v>0</v>
      </c>
      <c r="M488" s="195">
        <f>ROUND(G488*(H488),2)</f>
        <v>0</v>
      </c>
      <c r="N488" s="195">
        <v>0</v>
      </c>
      <c r="O488" s="195"/>
      <c r="P488" s="195">
        <v>0</v>
      </c>
      <c r="Q488" s="195"/>
      <c r="R488" s="195">
        <v>0</v>
      </c>
      <c r="S488" s="195">
        <f>ROUND(G488*(P488),3)</f>
        <v>0</v>
      </c>
      <c r="T488" s="195"/>
      <c r="U488" s="195"/>
      <c r="V488" s="197">
        <f>ROUND(G488*(X488),3)</f>
        <v>0</v>
      </c>
      <c r="W488" s="198"/>
      <c r="X488" s="191">
        <v>0</v>
      </c>
      <c r="Y488" s="191"/>
      <c r="Z488" s="191">
        <v>0</v>
      </c>
    </row>
    <row r="489" spans="1:26" ht="12" customHeight="1">
      <c r="A489" s="191"/>
      <c r="B489" s="192"/>
      <c r="C489" s="193"/>
      <c r="D489" s="521" t="s">
        <v>429</v>
      </c>
      <c r="E489" s="521"/>
      <c r="F489" s="191"/>
      <c r="G489" s="195"/>
      <c r="H489" s="194"/>
      <c r="I489" s="194"/>
      <c r="J489" s="191"/>
      <c r="K489" s="191"/>
      <c r="L489" s="195"/>
      <c r="M489" s="195"/>
      <c r="N489" s="195"/>
      <c r="O489" s="195"/>
      <c r="P489" s="195"/>
      <c r="Q489" s="195"/>
      <c r="R489" s="195"/>
      <c r="S489" s="195"/>
      <c r="T489" s="195"/>
      <c r="U489" s="195"/>
      <c r="V489" s="197"/>
      <c r="W489" s="198"/>
      <c r="X489" s="191"/>
      <c r="Y489" s="191"/>
      <c r="Z489" s="191"/>
    </row>
    <row r="490" spans="1:26">
      <c r="A490" s="191"/>
      <c r="B490" s="192"/>
      <c r="C490" s="193"/>
      <c r="D490" s="522">
        <v>1</v>
      </c>
      <c r="E490" s="522"/>
      <c r="F490" s="191"/>
      <c r="G490" s="195">
        <v>1</v>
      </c>
      <c r="H490" s="194"/>
      <c r="I490" s="194"/>
      <c r="J490" s="191"/>
      <c r="K490" s="191"/>
      <c r="L490" s="195"/>
      <c r="M490" s="195"/>
      <c r="N490" s="195"/>
      <c r="O490" s="195"/>
      <c r="P490" s="195"/>
      <c r="Q490" s="195"/>
      <c r="R490" s="195"/>
      <c r="S490" s="195"/>
      <c r="T490" s="195"/>
      <c r="U490" s="195"/>
      <c r="V490" s="197"/>
      <c r="W490" s="198"/>
      <c r="X490" s="191"/>
      <c r="Y490" s="191"/>
      <c r="Z490" s="191"/>
    </row>
    <row r="491" spans="1:26" ht="50.1" customHeight="1">
      <c r="A491" s="213"/>
      <c r="B491" s="214">
        <v>66</v>
      </c>
      <c r="C491" s="215" t="s">
        <v>585</v>
      </c>
      <c r="D491" s="534" t="s">
        <v>586</v>
      </c>
      <c r="E491" s="534"/>
      <c r="F491" s="216" t="s">
        <v>256</v>
      </c>
      <c r="G491" s="217">
        <v>1</v>
      </c>
      <c r="H491" s="218"/>
      <c r="I491" s="219">
        <f>ROUND(G491*(H491),2)</f>
        <v>0</v>
      </c>
      <c r="J491" s="216">
        <f>ROUND(G491*(N491),2)</f>
        <v>0</v>
      </c>
      <c r="K491" s="191">
        <f>ROUND(G491*(O491),2)</f>
        <v>0</v>
      </c>
      <c r="L491" s="195">
        <f>ROUND(G491*(H491),2)</f>
        <v>0</v>
      </c>
      <c r="M491" s="195">
        <f>ROUND(G491*(H491),2)</f>
        <v>0</v>
      </c>
      <c r="N491" s="195">
        <v>0</v>
      </c>
      <c r="O491" s="195"/>
      <c r="P491" s="195">
        <v>0</v>
      </c>
      <c r="Q491" s="195"/>
      <c r="R491" s="195">
        <v>0</v>
      </c>
      <c r="S491" s="195">
        <f>ROUND(G491*(P491),3)</f>
        <v>0</v>
      </c>
      <c r="T491" s="195"/>
      <c r="U491" s="195"/>
      <c r="V491" s="197">
        <f>ROUND(G491*(X491),3)</f>
        <v>0</v>
      </c>
      <c r="W491" s="198"/>
      <c r="X491" s="191">
        <v>0</v>
      </c>
      <c r="Y491" s="191"/>
      <c r="Z491" s="191">
        <v>0</v>
      </c>
    </row>
    <row r="492" spans="1:26" ht="12" customHeight="1">
      <c r="A492" s="191"/>
      <c r="B492" s="192"/>
      <c r="C492" s="193"/>
      <c r="D492" s="521" t="s">
        <v>431</v>
      </c>
      <c r="E492" s="521"/>
      <c r="F492" s="191"/>
      <c r="G492" s="195"/>
      <c r="H492" s="194"/>
      <c r="I492" s="194"/>
      <c r="J492" s="191"/>
      <c r="K492" s="191"/>
      <c r="L492" s="195"/>
      <c r="M492" s="195"/>
      <c r="N492" s="195"/>
      <c r="O492" s="195"/>
      <c r="P492" s="195"/>
      <c r="Q492" s="195"/>
      <c r="R492" s="195"/>
      <c r="S492" s="195"/>
      <c r="T492" s="195"/>
      <c r="U492" s="195"/>
      <c r="V492" s="197"/>
      <c r="W492" s="198"/>
      <c r="X492" s="191"/>
      <c r="Y492" s="191"/>
      <c r="Z492" s="191"/>
    </row>
    <row r="493" spans="1:26">
      <c r="A493" s="191"/>
      <c r="B493" s="192"/>
      <c r="C493" s="193"/>
      <c r="D493" s="522">
        <v>1</v>
      </c>
      <c r="E493" s="522"/>
      <c r="F493" s="191"/>
      <c r="G493" s="195">
        <v>1</v>
      </c>
      <c r="H493" s="194"/>
      <c r="I493" s="194"/>
      <c r="J493" s="191"/>
      <c r="K493" s="191"/>
      <c r="L493" s="195"/>
      <c r="M493" s="195"/>
      <c r="N493" s="195"/>
      <c r="O493" s="195"/>
      <c r="P493" s="195"/>
      <c r="Q493" s="195"/>
      <c r="R493" s="195"/>
      <c r="S493" s="195"/>
      <c r="T493" s="195"/>
      <c r="U493" s="195"/>
      <c r="V493" s="197"/>
      <c r="W493" s="198"/>
      <c r="X493" s="191"/>
      <c r="Y493" s="191"/>
      <c r="Z493" s="191"/>
    </row>
    <row r="494" spans="1:26" ht="35.1" customHeight="1">
      <c r="A494" s="213"/>
      <c r="B494" s="214">
        <v>67</v>
      </c>
      <c r="C494" s="215" t="s">
        <v>587</v>
      </c>
      <c r="D494" s="534" t="s">
        <v>588</v>
      </c>
      <c r="E494" s="534"/>
      <c r="F494" s="216" t="s">
        <v>256</v>
      </c>
      <c r="G494" s="217">
        <v>1</v>
      </c>
      <c r="H494" s="218"/>
      <c r="I494" s="219">
        <f>ROUND(G494*(H494),2)</f>
        <v>0</v>
      </c>
      <c r="J494" s="216">
        <f>ROUND(G494*(N494),2)</f>
        <v>0</v>
      </c>
      <c r="K494" s="191">
        <f>ROUND(G494*(O494),2)</f>
        <v>0</v>
      </c>
      <c r="L494" s="195">
        <f>ROUND(G494*(H494),2)</f>
        <v>0</v>
      </c>
      <c r="M494" s="195">
        <f>ROUND(G494*(H494),2)</f>
        <v>0</v>
      </c>
      <c r="N494" s="195">
        <v>0</v>
      </c>
      <c r="O494" s="195"/>
      <c r="P494" s="195">
        <v>0</v>
      </c>
      <c r="Q494" s="195"/>
      <c r="R494" s="195">
        <v>0</v>
      </c>
      <c r="S494" s="195">
        <f>ROUND(G494*(P494),3)</f>
        <v>0</v>
      </c>
      <c r="T494" s="195"/>
      <c r="U494" s="195"/>
      <c r="V494" s="197">
        <f>ROUND(G494*(X494),3)</f>
        <v>0</v>
      </c>
      <c r="W494" s="198"/>
      <c r="X494" s="191">
        <v>0</v>
      </c>
      <c r="Y494" s="191"/>
      <c r="Z494" s="191">
        <v>0</v>
      </c>
    </row>
    <row r="495" spans="1:26" ht="12" customHeight="1">
      <c r="A495" s="191"/>
      <c r="B495" s="192"/>
      <c r="C495" s="193"/>
      <c r="D495" s="521" t="s">
        <v>433</v>
      </c>
      <c r="E495" s="521"/>
      <c r="F495" s="191"/>
      <c r="G495" s="195"/>
      <c r="H495" s="194"/>
      <c r="I495" s="194"/>
      <c r="J495" s="191"/>
      <c r="K495" s="191"/>
      <c r="L495" s="195"/>
      <c r="M495" s="195"/>
      <c r="N495" s="195"/>
      <c r="O495" s="195"/>
      <c r="P495" s="195"/>
      <c r="Q495" s="195"/>
      <c r="R495" s="195"/>
      <c r="S495" s="195"/>
      <c r="T495" s="195"/>
      <c r="U495" s="195"/>
      <c r="V495" s="197"/>
      <c r="W495" s="198"/>
      <c r="X495" s="191"/>
      <c r="Y495" s="191"/>
      <c r="Z495" s="191"/>
    </row>
    <row r="496" spans="1:26">
      <c r="A496" s="191"/>
      <c r="B496" s="192"/>
      <c r="C496" s="193"/>
      <c r="D496" s="522">
        <v>1</v>
      </c>
      <c r="E496" s="522"/>
      <c r="F496" s="191"/>
      <c r="G496" s="195">
        <v>1</v>
      </c>
      <c r="H496" s="194"/>
      <c r="I496" s="194"/>
      <c r="J496" s="191"/>
      <c r="K496" s="191"/>
      <c r="L496" s="195"/>
      <c r="M496" s="195"/>
      <c r="N496" s="195"/>
      <c r="O496" s="195"/>
      <c r="P496" s="195"/>
      <c r="Q496" s="195"/>
      <c r="R496" s="195"/>
      <c r="S496" s="195"/>
      <c r="T496" s="195"/>
      <c r="U496" s="195"/>
      <c r="V496" s="197"/>
      <c r="W496" s="198"/>
      <c r="X496" s="191"/>
      <c r="Y496" s="191"/>
      <c r="Z496" s="191"/>
    </row>
    <row r="497" spans="1:26" ht="35.1" customHeight="1">
      <c r="A497" s="213"/>
      <c r="B497" s="214">
        <v>68</v>
      </c>
      <c r="C497" s="215" t="s">
        <v>589</v>
      </c>
      <c r="D497" s="534" t="s">
        <v>590</v>
      </c>
      <c r="E497" s="534"/>
      <c r="F497" s="216" t="s">
        <v>256</v>
      </c>
      <c r="G497" s="217">
        <v>4</v>
      </c>
      <c r="H497" s="218"/>
      <c r="I497" s="219">
        <f>ROUND(G497*(H497),2)</f>
        <v>0</v>
      </c>
      <c r="J497" s="216">
        <f>ROUND(G497*(N497),2)</f>
        <v>0</v>
      </c>
      <c r="K497" s="191">
        <f>ROUND(G497*(O497),2)</f>
        <v>0</v>
      </c>
      <c r="L497" s="195">
        <f>ROUND(G497*(H497),2)</f>
        <v>0</v>
      </c>
      <c r="M497" s="195">
        <f>ROUND(G497*(H497),2)</f>
        <v>0</v>
      </c>
      <c r="N497" s="195">
        <v>0</v>
      </c>
      <c r="O497" s="195"/>
      <c r="P497" s="195">
        <v>0</v>
      </c>
      <c r="Q497" s="195"/>
      <c r="R497" s="195">
        <v>0</v>
      </c>
      <c r="S497" s="195">
        <f>ROUND(G497*(P497),3)</f>
        <v>0</v>
      </c>
      <c r="T497" s="195"/>
      <c r="U497" s="195"/>
      <c r="V497" s="197">
        <f>ROUND(G497*(X497),3)</f>
        <v>0</v>
      </c>
      <c r="W497" s="198"/>
      <c r="X497" s="191">
        <v>0</v>
      </c>
      <c r="Y497" s="191"/>
      <c r="Z497" s="191">
        <v>0</v>
      </c>
    </row>
    <row r="498" spans="1:26" ht="12" customHeight="1">
      <c r="A498" s="191"/>
      <c r="B498" s="192"/>
      <c r="C498" s="193"/>
      <c r="D498" s="521" t="s">
        <v>383</v>
      </c>
      <c r="E498" s="521"/>
      <c r="F498" s="191"/>
      <c r="G498" s="195"/>
      <c r="H498" s="194"/>
      <c r="I498" s="194"/>
      <c r="J498" s="191"/>
      <c r="K498" s="191"/>
      <c r="L498" s="195"/>
      <c r="M498" s="195"/>
      <c r="N498" s="195"/>
      <c r="O498" s="195"/>
      <c r="P498" s="195"/>
      <c r="Q498" s="195"/>
      <c r="R498" s="195"/>
      <c r="S498" s="195"/>
      <c r="T498" s="195"/>
      <c r="U498" s="195"/>
      <c r="V498" s="197"/>
      <c r="W498" s="198"/>
      <c r="X498" s="191"/>
      <c r="Y498" s="191"/>
      <c r="Z498" s="191"/>
    </row>
    <row r="499" spans="1:26">
      <c r="A499" s="191"/>
      <c r="B499" s="192"/>
      <c r="C499" s="193"/>
      <c r="D499" s="522">
        <v>4</v>
      </c>
      <c r="E499" s="522"/>
      <c r="F499" s="191"/>
      <c r="G499" s="195">
        <v>4</v>
      </c>
      <c r="H499" s="194"/>
      <c r="I499" s="194"/>
      <c r="J499" s="191"/>
      <c r="K499" s="191"/>
      <c r="L499" s="195"/>
      <c r="M499" s="195"/>
      <c r="N499" s="195"/>
      <c r="O499" s="195"/>
      <c r="P499" s="195"/>
      <c r="Q499" s="195"/>
      <c r="R499" s="195"/>
      <c r="S499" s="195"/>
      <c r="T499" s="195"/>
      <c r="U499" s="195"/>
      <c r="V499" s="197"/>
      <c r="W499" s="198"/>
      <c r="X499" s="191"/>
      <c r="Y499" s="191"/>
      <c r="Z499" s="191"/>
    </row>
    <row r="500" spans="1:26" ht="35.1" customHeight="1">
      <c r="A500" s="213"/>
      <c r="B500" s="214">
        <v>69</v>
      </c>
      <c r="C500" s="215" t="s">
        <v>591</v>
      </c>
      <c r="D500" s="534" t="s">
        <v>592</v>
      </c>
      <c r="E500" s="534"/>
      <c r="F500" s="216" t="s">
        <v>256</v>
      </c>
      <c r="G500" s="217">
        <v>4</v>
      </c>
      <c r="H500" s="218"/>
      <c r="I500" s="219">
        <f>ROUND(G500*(H500),2)</f>
        <v>0</v>
      </c>
      <c r="J500" s="216">
        <f>ROUND(G500*(N500),2)</f>
        <v>0</v>
      </c>
      <c r="K500" s="191">
        <f>ROUND(G500*(O500),2)</f>
        <v>0</v>
      </c>
      <c r="L500" s="195">
        <f>ROUND(G500*(H500),2)</f>
        <v>0</v>
      </c>
      <c r="M500" s="195">
        <f>ROUND(G500*(H500),2)</f>
        <v>0</v>
      </c>
      <c r="N500" s="195">
        <v>0</v>
      </c>
      <c r="O500" s="195"/>
      <c r="P500" s="195">
        <v>0</v>
      </c>
      <c r="Q500" s="195"/>
      <c r="R500" s="195">
        <v>0</v>
      </c>
      <c r="S500" s="195">
        <f>ROUND(G500*(P500),3)</f>
        <v>0</v>
      </c>
      <c r="T500" s="195"/>
      <c r="U500" s="195"/>
      <c r="V500" s="197">
        <f>ROUND(G500*(X500),3)</f>
        <v>0</v>
      </c>
      <c r="W500" s="198"/>
      <c r="X500" s="191">
        <v>0</v>
      </c>
      <c r="Y500" s="191"/>
      <c r="Z500" s="191">
        <v>0</v>
      </c>
    </row>
    <row r="501" spans="1:26" ht="12" customHeight="1">
      <c r="A501" s="191"/>
      <c r="B501" s="192"/>
      <c r="C501" s="193"/>
      <c r="D501" s="521" t="s">
        <v>383</v>
      </c>
      <c r="E501" s="521"/>
      <c r="F501" s="191"/>
      <c r="G501" s="195"/>
      <c r="H501" s="194"/>
      <c r="I501" s="194"/>
      <c r="J501" s="191"/>
      <c r="K501" s="191"/>
      <c r="L501" s="195"/>
      <c r="M501" s="195"/>
      <c r="N501" s="195"/>
      <c r="O501" s="195"/>
      <c r="P501" s="195"/>
      <c r="Q501" s="195"/>
      <c r="R501" s="195"/>
      <c r="S501" s="195"/>
      <c r="T501" s="195"/>
      <c r="U501" s="195"/>
      <c r="V501" s="197"/>
      <c r="W501" s="198"/>
      <c r="X501" s="191"/>
      <c r="Y501" s="191"/>
      <c r="Z501" s="191"/>
    </row>
    <row r="502" spans="1:26">
      <c r="A502" s="191"/>
      <c r="B502" s="192"/>
      <c r="C502" s="193"/>
      <c r="D502" s="522">
        <v>4</v>
      </c>
      <c r="E502" s="522"/>
      <c r="F502" s="191"/>
      <c r="G502" s="195">
        <v>4</v>
      </c>
      <c r="H502" s="194"/>
      <c r="I502" s="194"/>
      <c r="J502" s="191"/>
      <c r="K502" s="191"/>
      <c r="L502" s="195"/>
      <c r="M502" s="195"/>
      <c r="N502" s="195"/>
      <c r="O502" s="195"/>
      <c r="P502" s="195"/>
      <c r="Q502" s="195"/>
      <c r="R502" s="195"/>
      <c r="S502" s="195"/>
      <c r="T502" s="195"/>
      <c r="U502" s="195"/>
      <c r="V502" s="197"/>
      <c r="W502" s="198"/>
      <c r="X502" s="191"/>
      <c r="Y502" s="191"/>
      <c r="Z502" s="191"/>
    </row>
    <row r="503" spans="1:26" ht="35.1" customHeight="1">
      <c r="A503" s="213"/>
      <c r="B503" s="214">
        <v>70</v>
      </c>
      <c r="C503" s="215" t="s">
        <v>593</v>
      </c>
      <c r="D503" s="534" t="s">
        <v>594</v>
      </c>
      <c r="E503" s="534"/>
      <c r="F503" s="216" t="s">
        <v>256</v>
      </c>
      <c r="G503" s="217">
        <v>1</v>
      </c>
      <c r="H503" s="218"/>
      <c r="I503" s="219">
        <f>ROUND(G503*(H503),2)</f>
        <v>0</v>
      </c>
      <c r="J503" s="216">
        <f>ROUND(G503*(N503),2)</f>
        <v>0</v>
      </c>
      <c r="K503" s="191">
        <f>ROUND(G503*(O503),2)</f>
        <v>0</v>
      </c>
      <c r="L503" s="195">
        <f>ROUND(G503*(H503),2)</f>
        <v>0</v>
      </c>
      <c r="M503" s="195">
        <f>ROUND(G503*(H503),2)</f>
        <v>0</v>
      </c>
      <c r="N503" s="195">
        <v>0</v>
      </c>
      <c r="O503" s="195"/>
      <c r="P503" s="195">
        <v>0</v>
      </c>
      <c r="Q503" s="195"/>
      <c r="R503" s="195">
        <v>0</v>
      </c>
      <c r="S503" s="195">
        <f>ROUND(G503*(P503),3)</f>
        <v>0</v>
      </c>
      <c r="T503" s="195"/>
      <c r="U503" s="195"/>
      <c r="V503" s="197">
        <f>ROUND(G503*(X503),3)</f>
        <v>0</v>
      </c>
      <c r="W503" s="198"/>
      <c r="X503" s="191">
        <v>0</v>
      </c>
      <c r="Y503" s="191"/>
      <c r="Z503" s="191">
        <v>0</v>
      </c>
    </row>
    <row r="504" spans="1:26" ht="12" customHeight="1">
      <c r="A504" s="191"/>
      <c r="B504" s="192"/>
      <c r="C504" s="193"/>
      <c r="D504" s="521" t="s">
        <v>436</v>
      </c>
      <c r="E504" s="521"/>
      <c r="F504" s="191"/>
      <c r="G504" s="195"/>
      <c r="H504" s="194"/>
      <c r="I504" s="194"/>
      <c r="J504" s="191"/>
      <c r="K504" s="191"/>
      <c r="L504" s="195"/>
      <c r="M504" s="195"/>
      <c r="N504" s="195"/>
      <c r="O504" s="195"/>
      <c r="P504" s="195"/>
      <c r="Q504" s="195"/>
      <c r="R504" s="195"/>
      <c r="S504" s="195"/>
      <c r="T504" s="195"/>
      <c r="U504" s="195"/>
      <c r="V504" s="197"/>
      <c r="W504" s="198"/>
      <c r="X504" s="191"/>
      <c r="Y504" s="191"/>
      <c r="Z504" s="191"/>
    </row>
    <row r="505" spans="1:26">
      <c r="A505" s="191"/>
      <c r="B505" s="192"/>
      <c r="C505" s="193"/>
      <c r="D505" s="522">
        <v>1</v>
      </c>
      <c r="E505" s="522"/>
      <c r="F505" s="191"/>
      <c r="G505" s="195">
        <v>1</v>
      </c>
      <c r="H505" s="194"/>
      <c r="I505" s="194"/>
      <c r="J505" s="191"/>
      <c r="K505" s="191"/>
      <c r="L505" s="195"/>
      <c r="M505" s="195"/>
      <c r="N505" s="195"/>
      <c r="O505" s="195"/>
      <c r="P505" s="195"/>
      <c r="Q505" s="195"/>
      <c r="R505" s="195"/>
      <c r="S505" s="195"/>
      <c r="T505" s="195"/>
      <c r="U505" s="195"/>
      <c r="V505" s="197"/>
      <c r="W505" s="198"/>
      <c r="X505" s="191"/>
      <c r="Y505" s="191"/>
      <c r="Z505" s="191"/>
    </row>
    <row r="506" spans="1:26" ht="35.1" customHeight="1">
      <c r="A506" s="213"/>
      <c r="B506" s="214">
        <v>71</v>
      </c>
      <c r="C506" s="215" t="s">
        <v>595</v>
      </c>
      <c r="D506" s="534" t="s">
        <v>596</v>
      </c>
      <c r="E506" s="534"/>
      <c r="F506" s="216" t="s">
        <v>256</v>
      </c>
      <c r="G506" s="217">
        <v>2</v>
      </c>
      <c r="H506" s="218"/>
      <c r="I506" s="219">
        <f>ROUND(G506*(H506),2)</f>
        <v>0</v>
      </c>
      <c r="J506" s="216">
        <f>ROUND(G506*(N506),2)</f>
        <v>0</v>
      </c>
      <c r="K506" s="191">
        <f>ROUND(G506*(O506),2)</f>
        <v>0</v>
      </c>
      <c r="L506" s="195">
        <f>ROUND(G506*(H506),2)</f>
        <v>0</v>
      </c>
      <c r="M506" s="195">
        <f>ROUND(G506*(H506),2)</f>
        <v>0</v>
      </c>
      <c r="N506" s="195">
        <v>0</v>
      </c>
      <c r="O506" s="195"/>
      <c r="P506" s="195">
        <v>0</v>
      </c>
      <c r="Q506" s="195"/>
      <c r="R506" s="195">
        <v>0</v>
      </c>
      <c r="S506" s="195">
        <f>ROUND(G506*(P506),3)</f>
        <v>0</v>
      </c>
      <c r="T506" s="195"/>
      <c r="U506" s="195"/>
      <c r="V506" s="197">
        <f>ROUND(G506*(X506),3)</f>
        <v>0</v>
      </c>
      <c r="W506" s="198"/>
      <c r="X506" s="191">
        <v>0</v>
      </c>
      <c r="Y506" s="191"/>
      <c r="Z506" s="191">
        <v>0</v>
      </c>
    </row>
    <row r="507" spans="1:26" ht="12" customHeight="1">
      <c r="A507" s="191"/>
      <c r="B507" s="192"/>
      <c r="C507" s="193"/>
      <c r="D507" s="521" t="s">
        <v>438</v>
      </c>
      <c r="E507" s="521"/>
      <c r="F507" s="191"/>
      <c r="G507" s="195"/>
      <c r="H507" s="194"/>
      <c r="I507" s="194"/>
      <c r="J507" s="191"/>
      <c r="K507" s="191"/>
      <c r="L507" s="195"/>
      <c r="M507" s="195"/>
      <c r="N507" s="195"/>
      <c r="O507" s="195"/>
      <c r="P507" s="195"/>
      <c r="Q507" s="195"/>
      <c r="R507" s="195"/>
      <c r="S507" s="195"/>
      <c r="T507" s="195"/>
      <c r="U507" s="195"/>
      <c r="V507" s="197"/>
      <c r="W507" s="198"/>
      <c r="X507" s="191"/>
      <c r="Y507" s="191"/>
      <c r="Z507" s="191"/>
    </row>
    <row r="508" spans="1:26">
      <c r="A508" s="191"/>
      <c r="B508" s="192"/>
      <c r="C508" s="193"/>
      <c r="D508" s="522">
        <v>2</v>
      </c>
      <c r="E508" s="522"/>
      <c r="F508" s="191"/>
      <c r="G508" s="195">
        <v>2</v>
      </c>
      <c r="H508" s="194"/>
      <c r="I508" s="194"/>
      <c r="J508" s="191"/>
      <c r="K508" s="191"/>
      <c r="L508" s="195"/>
      <c r="M508" s="195"/>
      <c r="N508" s="195"/>
      <c r="O508" s="195"/>
      <c r="P508" s="195"/>
      <c r="Q508" s="195"/>
      <c r="R508" s="195"/>
      <c r="S508" s="195"/>
      <c r="T508" s="195"/>
      <c r="U508" s="195"/>
      <c r="V508" s="197"/>
      <c r="W508" s="198"/>
      <c r="X508" s="191"/>
      <c r="Y508" s="191"/>
      <c r="Z508" s="191"/>
    </row>
    <row r="509" spans="1:26" ht="35.1" customHeight="1">
      <c r="A509" s="213"/>
      <c r="B509" s="214">
        <v>72</v>
      </c>
      <c r="C509" s="215" t="s">
        <v>597</v>
      </c>
      <c r="D509" s="534" t="s">
        <v>598</v>
      </c>
      <c r="E509" s="534"/>
      <c r="F509" s="216" t="s">
        <v>256</v>
      </c>
      <c r="G509" s="217">
        <v>1</v>
      </c>
      <c r="H509" s="218"/>
      <c r="I509" s="219">
        <f>ROUND(G509*(H509),2)</f>
        <v>0</v>
      </c>
      <c r="J509" s="216">
        <f>ROUND(G509*(N509),2)</f>
        <v>0</v>
      </c>
      <c r="K509" s="191">
        <f>ROUND(G509*(O509),2)</f>
        <v>0</v>
      </c>
      <c r="L509" s="195">
        <f>ROUND(G509*(H509),2)</f>
        <v>0</v>
      </c>
      <c r="M509" s="195">
        <f>ROUND(G509*(H509),2)</f>
        <v>0</v>
      </c>
      <c r="N509" s="195">
        <v>0</v>
      </c>
      <c r="O509" s="195"/>
      <c r="P509" s="195">
        <v>0</v>
      </c>
      <c r="Q509" s="195"/>
      <c r="R509" s="195">
        <v>0</v>
      </c>
      <c r="S509" s="195">
        <f>ROUND(G509*(P509),3)</f>
        <v>0</v>
      </c>
      <c r="T509" s="195"/>
      <c r="U509" s="195"/>
      <c r="V509" s="197">
        <f>ROUND(G509*(X509),3)</f>
        <v>0</v>
      </c>
      <c r="W509" s="198"/>
      <c r="X509" s="191">
        <v>0</v>
      </c>
      <c r="Y509" s="191"/>
      <c r="Z509" s="191">
        <v>0</v>
      </c>
    </row>
    <row r="510" spans="1:26" ht="12" customHeight="1">
      <c r="A510" s="191"/>
      <c r="B510" s="192"/>
      <c r="C510" s="193"/>
      <c r="D510" s="521" t="s">
        <v>376</v>
      </c>
      <c r="E510" s="521"/>
      <c r="F510" s="191"/>
      <c r="G510" s="195"/>
      <c r="H510" s="194"/>
      <c r="I510" s="194"/>
      <c r="J510" s="191"/>
      <c r="K510" s="191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7"/>
      <c r="W510" s="198"/>
      <c r="X510" s="191"/>
      <c r="Y510" s="191"/>
      <c r="Z510" s="191"/>
    </row>
    <row r="511" spans="1:26">
      <c r="A511" s="191"/>
      <c r="B511" s="192"/>
      <c r="C511" s="193"/>
      <c r="D511" s="522">
        <v>1</v>
      </c>
      <c r="E511" s="522"/>
      <c r="F511" s="191"/>
      <c r="G511" s="195">
        <v>1</v>
      </c>
      <c r="H511" s="194"/>
      <c r="I511" s="194"/>
      <c r="J511" s="191"/>
      <c r="K511" s="191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7"/>
      <c r="W511" s="198"/>
      <c r="X511" s="191"/>
      <c r="Y511" s="191"/>
      <c r="Z511" s="191"/>
    </row>
    <row r="512" spans="1:26" ht="35.1" customHeight="1">
      <c r="A512" s="213"/>
      <c r="B512" s="214">
        <v>73</v>
      </c>
      <c r="C512" s="215" t="s">
        <v>599</v>
      </c>
      <c r="D512" s="534" t="s">
        <v>600</v>
      </c>
      <c r="E512" s="534"/>
      <c r="F512" s="216" t="s">
        <v>256</v>
      </c>
      <c r="G512" s="217">
        <v>1</v>
      </c>
      <c r="H512" s="218"/>
      <c r="I512" s="219">
        <f>ROUND(G512*(H512),2)</f>
        <v>0</v>
      </c>
      <c r="J512" s="216">
        <f>ROUND(G512*(N512),2)</f>
        <v>0</v>
      </c>
      <c r="K512" s="191">
        <f>ROUND(G512*(O512),2)</f>
        <v>0</v>
      </c>
      <c r="L512" s="195">
        <f>ROUND(G512*(H512),2)</f>
        <v>0</v>
      </c>
      <c r="M512" s="195">
        <f>ROUND(G512*(H512),2)</f>
        <v>0</v>
      </c>
      <c r="N512" s="195">
        <v>0</v>
      </c>
      <c r="O512" s="195"/>
      <c r="P512" s="195">
        <v>0</v>
      </c>
      <c r="Q512" s="195"/>
      <c r="R512" s="195">
        <v>0</v>
      </c>
      <c r="S512" s="195">
        <f>ROUND(G512*(P512),3)</f>
        <v>0</v>
      </c>
      <c r="T512" s="195"/>
      <c r="U512" s="195"/>
      <c r="V512" s="197">
        <f>ROUND(G512*(X512),3)</f>
        <v>0</v>
      </c>
      <c r="W512" s="198"/>
      <c r="X512" s="191">
        <v>0</v>
      </c>
      <c r="Y512" s="191"/>
      <c r="Z512" s="191">
        <v>0</v>
      </c>
    </row>
    <row r="513" spans="1:26" ht="12" customHeight="1">
      <c r="A513" s="191"/>
      <c r="B513" s="192"/>
      <c r="C513" s="193"/>
      <c r="D513" s="521" t="s">
        <v>377</v>
      </c>
      <c r="E513" s="521"/>
      <c r="F513" s="191"/>
      <c r="G513" s="195"/>
      <c r="H513" s="194"/>
      <c r="I513" s="194"/>
      <c r="J513" s="191"/>
      <c r="K513" s="191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7"/>
      <c r="W513" s="198"/>
      <c r="X513" s="191"/>
      <c r="Y513" s="191"/>
      <c r="Z513" s="191"/>
    </row>
    <row r="514" spans="1:26">
      <c r="A514" s="191"/>
      <c r="B514" s="192"/>
      <c r="C514" s="193"/>
      <c r="D514" s="522">
        <v>1</v>
      </c>
      <c r="E514" s="522"/>
      <c r="F514" s="191"/>
      <c r="G514" s="195">
        <v>1</v>
      </c>
      <c r="H514" s="194"/>
      <c r="I514" s="194"/>
      <c r="J514" s="191"/>
      <c r="K514" s="191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7"/>
      <c r="W514" s="198"/>
      <c r="X514" s="191"/>
      <c r="Y514" s="191"/>
      <c r="Z514" s="191"/>
    </row>
    <row r="515" spans="1:26" ht="35.1" customHeight="1">
      <c r="A515" s="213"/>
      <c r="B515" s="214">
        <v>74</v>
      </c>
      <c r="C515" s="215" t="s">
        <v>601</v>
      </c>
      <c r="D515" s="534" t="s">
        <v>602</v>
      </c>
      <c r="E515" s="534"/>
      <c r="F515" s="216" t="s">
        <v>256</v>
      </c>
      <c r="G515" s="217">
        <v>1</v>
      </c>
      <c r="H515" s="218"/>
      <c r="I515" s="219">
        <f>ROUND(G515*(H515),2)</f>
        <v>0</v>
      </c>
      <c r="J515" s="216">
        <f>ROUND(G515*(N515),2)</f>
        <v>0</v>
      </c>
      <c r="K515" s="191">
        <f>ROUND(G515*(O515),2)</f>
        <v>0</v>
      </c>
      <c r="L515" s="195">
        <f>ROUND(G515*(H515),2)</f>
        <v>0</v>
      </c>
      <c r="M515" s="195">
        <f>ROUND(G515*(H515),2)</f>
        <v>0</v>
      </c>
      <c r="N515" s="195">
        <v>0</v>
      </c>
      <c r="O515" s="195"/>
      <c r="P515" s="195">
        <v>0</v>
      </c>
      <c r="Q515" s="195"/>
      <c r="R515" s="195">
        <v>0</v>
      </c>
      <c r="S515" s="195">
        <f>ROUND(G515*(P515),3)</f>
        <v>0</v>
      </c>
      <c r="T515" s="195"/>
      <c r="U515" s="195"/>
      <c r="V515" s="197">
        <f>ROUND(G515*(X515),3)</f>
        <v>0</v>
      </c>
      <c r="W515" s="198"/>
      <c r="X515" s="191">
        <v>0</v>
      </c>
      <c r="Y515" s="191"/>
      <c r="Z515" s="191">
        <v>0</v>
      </c>
    </row>
    <row r="516" spans="1:26" ht="12" customHeight="1">
      <c r="A516" s="191"/>
      <c r="B516" s="192"/>
      <c r="C516" s="193"/>
      <c r="D516" s="521" t="s">
        <v>407</v>
      </c>
      <c r="E516" s="521"/>
      <c r="F516" s="191"/>
      <c r="G516" s="195"/>
      <c r="H516" s="194"/>
      <c r="I516" s="194"/>
      <c r="J516" s="191"/>
      <c r="K516" s="191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7"/>
      <c r="W516" s="198"/>
      <c r="X516" s="191"/>
      <c r="Y516" s="191"/>
      <c r="Z516" s="191"/>
    </row>
    <row r="517" spans="1:26">
      <c r="A517" s="191"/>
      <c r="B517" s="192"/>
      <c r="C517" s="193"/>
      <c r="D517" s="522">
        <v>1</v>
      </c>
      <c r="E517" s="522"/>
      <c r="F517" s="191"/>
      <c r="G517" s="195">
        <v>1</v>
      </c>
      <c r="H517" s="194"/>
      <c r="I517" s="194"/>
      <c r="J517" s="191"/>
      <c r="K517" s="191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7"/>
      <c r="W517" s="198"/>
      <c r="X517" s="191"/>
      <c r="Y517" s="191"/>
      <c r="Z517" s="191"/>
    </row>
    <row r="518" spans="1:26" ht="35.1" customHeight="1">
      <c r="A518" s="213"/>
      <c r="B518" s="214">
        <v>75</v>
      </c>
      <c r="C518" s="215" t="s">
        <v>603</v>
      </c>
      <c r="D518" s="534" t="s">
        <v>604</v>
      </c>
      <c r="E518" s="534"/>
      <c r="F518" s="216" t="s">
        <v>256</v>
      </c>
      <c r="G518" s="217">
        <v>1</v>
      </c>
      <c r="H518" s="218"/>
      <c r="I518" s="219">
        <f>ROUND(G518*(H518),2)</f>
        <v>0</v>
      </c>
      <c r="J518" s="216">
        <f>ROUND(G518*(N518),2)</f>
        <v>0</v>
      </c>
      <c r="K518" s="191">
        <f>ROUND(G518*(O518),2)</f>
        <v>0</v>
      </c>
      <c r="L518" s="195">
        <f>ROUND(G518*(H518),2)</f>
        <v>0</v>
      </c>
      <c r="M518" s="195">
        <f>ROUND(G518*(H518),2)</f>
        <v>0</v>
      </c>
      <c r="N518" s="195">
        <v>0</v>
      </c>
      <c r="O518" s="195"/>
      <c r="P518" s="195">
        <v>0</v>
      </c>
      <c r="Q518" s="195"/>
      <c r="R518" s="195">
        <v>0</v>
      </c>
      <c r="S518" s="195">
        <f>ROUND(G518*(P518),3)</f>
        <v>0</v>
      </c>
      <c r="T518" s="195"/>
      <c r="U518" s="195"/>
      <c r="V518" s="197">
        <f>ROUND(G518*(X518),3)</f>
        <v>0</v>
      </c>
      <c r="W518" s="198"/>
      <c r="X518" s="191">
        <v>0</v>
      </c>
      <c r="Y518" s="191"/>
      <c r="Z518" s="191">
        <v>0</v>
      </c>
    </row>
    <row r="519" spans="1:26" ht="12" customHeight="1">
      <c r="A519" s="191"/>
      <c r="B519" s="192"/>
      <c r="C519" s="193"/>
      <c r="D519" s="521" t="s">
        <v>440</v>
      </c>
      <c r="E519" s="521"/>
      <c r="F519" s="191"/>
      <c r="G519" s="195"/>
      <c r="H519" s="194"/>
      <c r="I519" s="194"/>
      <c r="J519" s="191"/>
      <c r="K519" s="191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7"/>
      <c r="W519" s="198"/>
      <c r="X519" s="191"/>
      <c r="Y519" s="191"/>
      <c r="Z519" s="191"/>
    </row>
    <row r="520" spans="1:26">
      <c r="A520" s="191"/>
      <c r="B520" s="192"/>
      <c r="C520" s="193"/>
      <c r="D520" s="522">
        <v>1</v>
      </c>
      <c r="E520" s="522"/>
      <c r="F520" s="191"/>
      <c r="G520" s="195">
        <v>1</v>
      </c>
      <c r="H520" s="194"/>
      <c r="I520" s="194"/>
      <c r="J520" s="191"/>
      <c r="K520" s="191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  <c r="V520" s="197"/>
      <c r="W520" s="198"/>
      <c r="X520" s="191"/>
      <c r="Y520" s="191"/>
      <c r="Z520" s="191"/>
    </row>
    <row r="521" spans="1:26" ht="35.1" customHeight="1">
      <c r="A521" s="213"/>
      <c r="B521" s="214">
        <v>76</v>
      </c>
      <c r="C521" s="215" t="s">
        <v>605</v>
      </c>
      <c r="D521" s="534" t="s">
        <v>606</v>
      </c>
      <c r="E521" s="534"/>
      <c r="F521" s="216" t="s">
        <v>256</v>
      </c>
      <c r="G521" s="217">
        <v>2</v>
      </c>
      <c r="H521" s="218"/>
      <c r="I521" s="219">
        <f>ROUND(G521*(H521),2)</f>
        <v>0</v>
      </c>
      <c r="J521" s="216">
        <f>ROUND(G521*(N521),2)</f>
        <v>0</v>
      </c>
      <c r="K521" s="191">
        <f>ROUND(G521*(O521),2)</f>
        <v>0</v>
      </c>
      <c r="L521" s="195">
        <f>ROUND(G521*(H521),2)</f>
        <v>0</v>
      </c>
      <c r="M521" s="195">
        <f>ROUND(G521*(H521),2)</f>
        <v>0</v>
      </c>
      <c r="N521" s="195">
        <v>0</v>
      </c>
      <c r="O521" s="195"/>
      <c r="P521" s="195">
        <v>0</v>
      </c>
      <c r="Q521" s="195"/>
      <c r="R521" s="195">
        <v>0</v>
      </c>
      <c r="S521" s="195">
        <f>ROUND(G521*(P521),3)</f>
        <v>0</v>
      </c>
      <c r="T521" s="195"/>
      <c r="U521" s="195"/>
      <c r="V521" s="197">
        <f>ROUND(G521*(X521),3)</f>
        <v>0</v>
      </c>
      <c r="W521" s="198"/>
      <c r="X521" s="191">
        <v>0</v>
      </c>
      <c r="Y521" s="191"/>
      <c r="Z521" s="191">
        <v>0</v>
      </c>
    </row>
    <row r="522" spans="1:26" ht="12" customHeight="1">
      <c r="A522" s="191"/>
      <c r="B522" s="192"/>
      <c r="C522" s="193"/>
      <c r="D522" s="521" t="s">
        <v>409</v>
      </c>
      <c r="E522" s="521"/>
      <c r="F522" s="191"/>
      <c r="G522" s="195"/>
      <c r="H522" s="194"/>
      <c r="I522" s="194"/>
      <c r="J522" s="191"/>
      <c r="K522" s="191"/>
      <c r="L522" s="195"/>
      <c r="M522" s="195"/>
      <c r="N522" s="195"/>
      <c r="O522" s="195"/>
      <c r="P522" s="195"/>
      <c r="Q522" s="195"/>
      <c r="R522" s="195"/>
      <c r="S522" s="195"/>
      <c r="T522" s="195"/>
      <c r="U522" s="195"/>
      <c r="V522" s="197"/>
      <c r="W522" s="198"/>
      <c r="X522" s="191"/>
      <c r="Y522" s="191"/>
      <c r="Z522" s="191"/>
    </row>
    <row r="523" spans="1:26">
      <c r="A523" s="191"/>
      <c r="B523" s="192"/>
      <c r="C523" s="193"/>
      <c r="D523" s="522">
        <v>2</v>
      </c>
      <c r="E523" s="522"/>
      <c r="F523" s="191"/>
      <c r="G523" s="195">
        <v>2</v>
      </c>
      <c r="H523" s="194"/>
      <c r="I523" s="194"/>
      <c r="J523" s="191"/>
      <c r="K523" s="191"/>
      <c r="L523" s="195"/>
      <c r="M523" s="195"/>
      <c r="N523" s="195"/>
      <c r="O523" s="195"/>
      <c r="P523" s="195"/>
      <c r="Q523" s="195"/>
      <c r="R523" s="195"/>
      <c r="S523" s="195"/>
      <c r="T523" s="195"/>
      <c r="U523" s="195"/>
      <c r="V523" s="197"/>
      <c r="W523" s="198"/>
      <c r="X523" s="191"/>
      <c r="Y523" s="191"/>
      <c r="Z523" s="191"/>
    </row>
    <row r="524" spans="1:26" ht="35.1" customHeight="1">
      <c r="A524" s="213"/>
      <c r="B524" s="214">
        <v>77</v>
      </c>
      <c r="C524" s="215" t="s">
        <v>607</v>
      </c>
      <c r="D524" s="534" t="s">
        <v>608</v>
      </c>
      <c r="E524" s="534"/>
      <c r="F524" s="216" t="s">
        <v>256</v>
      </c>
      <c r="G524" s="217">
        <v>2</v>
      </c>
      <c r="H524" s="218"/>
      <c r="I524" s="219">
        <f>ROUND(G524*(H524),2)</f>
        <v>0</v>
      </c>
      <c r="J524" s="216">
        <f>ROUND(G524*(N524),2)</f>
        <v>0</v>
      </c>
      <c r="K524" s="191">
        <f>ROUND(G524*(O524),2)</f>
        <v>0</v>
      </c>
      <c r="L524" s="195">
        <f>ROUND(G524*(H524),2)</f>
        <v>0</v>
      </c>
      <c r="M524" s="195">
        <f>ROUND(G524*(H524),2)</f>
        <v>0</v>
      </c>
      <c r="N524" s="195">
        <v>0</v>
      </c>
      <c r="O524" s="195"/>
      <c r="P524" s="195">
        <v>0</v>
      </c>
      <c r="Q524" s="195"/>
      <c r="R524" s="195">
        <v>0</v>
      </c>
      <c r="S524" s="195">
        <f>ROUND(G524*(P524),3)</f>
        <v>0</v>
      </c>
      <c r="T524" s="195"/>
      <c r="U524" s="195"/>
      <c r="V524" s="197">
        <f>ROUND(G524*(X524),3)</f>
        <v>0</v>
      </c>
      <c r="W524" s="198"/>
      <c r="X524" s="191">
        <v>0</v>
      </c>
      <c r="Y524" s="191"/>
      <c r="Z524" s="191">
        <v>0</v>
      </c>
    </row>
    <row r="525" spans="1:26" ht="12" customHeight="1">
      <c r="A525" s="191"/>
      <c r="B525" s="192"/>
      <c r="C525" s="193"/>
      <c r="D525" s="521" t="s">
        <v>609</v>
      </c>
      <c r="E525" s="521"/>
      <c r="F525" s="191"/>
      <c r="G525" s="195"/>
      <c r="H525" s="194"/>
      <c r="I525" s="194"/>
      <c r="J525" s="191"/>
      <c r="K525" s="191"/>
      <c r="L525" s="195"/>
      <c r="M525" s="195"/>
      <c r="N525" s="195"/>
      <c r="O525" s="195"/>
      <c r="P525" s="195"/>
      <c r="Q525" s="195"/>
      <c r="R525" s="195"/>
      <c r="S525" s="195"/>
      <c r="T525" s="195"/>
      <c r="U525" s="195"/>
      <c r="V525" s="197"/>
      <c r="W525" s="198"/>
      <c r="X525" s="191"/>
      <c r="Y525" s="191"/>
      <c r="Z525" s="191"/>
    </row>
    <row r="526" spans="1:26">
      <c r="A526" s="191"/>
      <c r="B526" s="192"/>
      <c r="C526" s="193"/>
      <c r="D526" s="522">
        <v>1</v>
      </c>
      <c r="E526" s="522"/>
      <c r="F526" s="191"/>
      <c r="G526" s="195">
        <v>1</v>
      </c>
      <c r="H526" s="194"/>
      <c r="I526" s="194"/>
      <c r="J526" s="191"/>
      <c r="K526" s="191"/>
      <c r="L526" s="195"/>
      <c r="M526" s="195"/>
      <c r="N526" s="195"/>
      <c r="O526" s="195"/>
      <c r="P526" s="195"/>
      <c r="Q526" s="195"/>
      <c r="R526" s="195"/>
      <c r="S526" s="195"/>
      <c r="T526" s="195"/>
      <c r="U526" s="195"/>
      <c r="V526" s="197"/>
      <c r="W526" s="198"/>
      <c r="X526" s="191"/>
      <c r="Y526" s="191"/>
      <c r="Z526" s="191"/>
    </row>
    <row r="527" spans="1:26" ht="12" customHeight="1">
      <c r="A527" s="191"/>
      <c r="B527" s="192"/>
      <c r="C527" s="193"/>
      <c r="D527" s="521" t="s">
        <v>610</v>
      </c>
      <c r="E527" s="521"/>
      <c r="F527" s="191"/>
      <c r="G527" s="195"/>
      <c r="H527" s="194"/>
      <c r="I527" s="194"/>
      <c r="J527" s="191"/>
      <c r="K527" s="191"/>
      <c r="L527" s="195"/>
      <c r="M527" s="195"/>
      <c r="N527" s="195"/>
      <c r="O527" s="195"/>
      <c r="P527" s="195"/>
      <c r="Q527" s="195"/>
      <c r="R527" s="195"/>
      <c r="S527" s="195"/>
      <c r="T527" s="195"/>
      <c r="U527" s="195"/>
      <c r="V527" s="197"/>
      <c r="W527" s="198"/>
      <c r="X527" s="191"/>
      <c r="Y527" s="191"/>
      <c r="Z527" s="191"/>
    </row>
    <row r="528" spans="1:26">
      <c r="A528" s="191"/>
      <c r="B528" s="192"/>
      <c r="C528" s="193"/>
      <c r="D528" s="522">
        <v>1</v>
      </c>
      <c r="E528" s="522"/>
      <c r="F528" s="191"/>
      <c r="G528" s="195">
        <v>1</v>
      </c>
      <c r="H528" s="194"/>
      <c r="I528" s="194"/>
      <c r="J528" s="191"/>
      <c r="K528" s="191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7"/>
      <c r="W528" s="198"/>
      <c r="X528" s="191"/>
      <c r="Y528" s="191"/>
      <c r="Z528" s="191"/>
    </row>
    <row r="529" spans="1:26" ht="35.1" customHeight="1">
      <c r="A529" s="213"/>
      <c r="B529" s="214">
        <v>78</v>
      </c>
      <c r="C529" s="215" t="s">
        <v>611</v>
      </c>
      <c r="D529" s="534" t="s">
        <v>612</v>
      </c>
      <c r="E529" s="534"/>
      <c r="F529" s="216" t="s">
        <v>256</v>
      </c>
      <c r="G529" s="217">
        <v>1</v>
      </c>
      <c r="H529" s="218"/>
      <c r="I529" s="219">
        <f>ROUND(G529*(H529),2)</f>
        <v>0</v>
      </c>
      <c r="J529" s="216">
        <f>ROUND(G529*(N529),2)</f>
        <v>0</v>
      </c>
      <c r="K529" s="191">
        <f>ROUND(G529*(O529),2)</f>
        <v>0</v>
      </c>
      <c r="L529" s="195">
        <f>ROUND(G529*(H529),2)</f>
        <v>0</v>
      </c>
      <c r="M529" s="195">
        <f>ROUND(G529*(H529),2)</f>
        <v>0</v>
      </c>
      <c r="N529" s="195">
        <v>0</v>
      </c>
      <c r="O529" s="195"/>
      <c r="P529" s="195">
        <v>0</v>
      </c>
      <c r="Q529" s="195"/>
      <c r="R529" s="195">
        <v>0</v>
      </c>
      <c r="S529" s="195">
        <f>ROUND(G529*(P529),3)</f>
        <v>0</v>
      </c>
      <c r="T529" s="195"/>
      <c r="U529" s="195"/>
      <c r="V529" s="197">
        <f>ROUND(G529*(X529),3)</f>
        <v>0</v>
      </c>
      <c r="W529" s="198"/>
      <c r="X529" s="191">
        <v>0</v>
      </c>
      <c r="Y529" s="191"/>
      <c r="Z529" s="191">
        <v>0</v>
      </c>
    </row>
    <row r="530" spans="1:26" ht="12" customHeight="1">
      <c r="A530" s="191"/>
      <c r="B530" s="192"/>
      <c r="C530" s="193"/>
      <c r="D530" s="521" t="s">
        <v>413</v>
      </c>
      <c r="E530" s="521"/>
      <c r="F530" s="191"/>
      <c r="G530" s="195"/>
      <c r="H530" s="194"/>
      <c r="I530" s="194"/>
      <c r="J530" s="191"/>
      <c r="K530" s="191"/>
      <c r="L530" s="195"/>
      <c r="M530" s="195"/>
      <c r="N530" s="195"/>
      <c r="O530" s="195"/>
      <c r="P530" s="195"/>
      <c r="Q530" s="195"/>
      <c r="R530" s="195"/>
      <c r="S530" s="195"/>
      <c r="T530" s="195"/>
      <c r="U530" s="195"/>
      <c r="V530" s="197"/>
      <c r="W530" s="198"/>
      <c r="X530" s="191"/>
      <c r="Y530" s="191"/>
      <c r="Z530" s="191"/>
    </row>
    <row r="531" spans="1:26">
      <c r="A531" s="191"/>
      <c r="B531" s="192"/>
      <c r="C531" s="193"/>
      <c r="D531" s="522">
        <v>1</v>
      </c>
      <c r="E531" s="522"/>
      <c r="F531" s="191"/>
      <c r="G531" s="195">
        <v>1</v>
      </c>
      <c r="H531" s="194"/>
      <c r="I531" s="194"/>
      <c r="J531" s="191"/>
      <c r="K531" s="191"/>
      <c r="L531" s="195"/>
      <c r="M531" s="195"/>
      <c r="N531" s="195"/>
      <c r="O531" s="195"/>
      <c r="P531" s="195"/>
      <c r="Q531" s="195"/>
      <c r="R531" s="195"/>
      <c r="S531" s="195"/>
      <c r="T531" s="195"/>
      <c r="U531" s="195"/>
      <c r="V531" s="197"/>
      <c r="W531" s="198"/>
      <c r="X531" s="191"/>
      <c r="Y531" s="191"/>
      <c r="Z531" s="191"/>
    </row>
    <row r="532" spans="1:26" ht="35.1" customHeight="1">
      <c r="A532" s="213"/>
      <c r="B532" s="214">
        <v>79</v>
      </c>
      <c r="C532" s="215" t="s">
        <v>613</v>
      </c>
      <c r="D532" s="534" t="s">
        <v>614</v>
      </c>
      <c r="E532" s="534"/>
      <c r="F532" s="216" t="s">
        <v>256</v>
      </c>
      <c r="G532" s="217">
        <v>1</v>
      </c>
      <c r="H532" s="218"/>
      <c r="I532" s="219">
        <f>ROUND(G532*(H532),2)</f>
        <v>0</v>
      </c>
      <c r="J532" s="216">
        <f>ROUND(G532*(N532),2)</f>
        <v>0</v>
      </c>
      <c r="K532" s="191">
        <f>ROUND(G532*(O532),2)</f>
        <v>0</v>
      </c>
      <c r="L532" s="195">
        <f>ROUND(G532*(H532),2)</f>
        <v>0</v>
      </c>
      <c r="M532" s="195">
        <f>ROUND(G532*(H532),2)</f>
        <v>0</v>
      </c>
      <c r="N532" s="195">
        <v>0</v>
      </c>
      <c r="O532" s="195"/>
      <c r="P532" s="195">
        <v>0</v>
      </c>
      <c r="Q532" s="195"/>
      <c r="R532" s="195">
        <v>0</v>
      </c>
      <c r="S532" s="195">
        <f>ROUND(G532*(P532),3)</f>
        <v>0</v>
      </c>
      <c r="T532" s="195"/>
      <c r="U532" s="195"/>
      <c r="V532" s="197">
        <f>ROUND(G532*(X532),3)</f>
        <v>0</v>
      </c>
      <c r="W532" s="198"/>
      <c r="X532" s="191">
        <v>0</v>
      </c>
      <c r="Y532" s="191"/>
      <c r="Z532" s="191">
        <v>0</v>
      </c>
    </row>
    <row r="533" spans="1:26" ht="12" customHeight="1">
      <c r="A533" s="191"/>
      <c r="B533" s="192"/>
      <c r="C533" s="193"/>
      <c r="D533" s="521" t="s">
        <v>415</v>
      </c>
      <c r="E533" s="521"/>
      <c r="F533" s="191"/>
      <c r="G533" s="195"/>
      <c r="H533" s="194"/>
      <c r="I533" s="194"/>
      <c r="J533" s="191"/>
      <c r="K533" s="191"/>
      <c r="L533" s="195"/>
      <c r="M533" s="195"/>
      <c r="N533" s="195"/>
      <c r="O533" s="195"/>
      <c r="P533" s="195"/>
      <c r="Q533" s="195"/>
      <c r="R533" s="195"/>
      <c r="S533" s="195"/>
      <c r="T533" s="195"/>
      <c r="U533" s="195"/>
      <c r="V533" s="197"/>
      <c r="W533" s="198"/>
      <c r="X533" s="191"/>
      <c r="Y533" s="191"/>
      <c r="Z533" s="191"/>
    </row>
    <row r="534" spans="1:26">
      <c r="A534" s="191"/>
      <c r="B534" s="192"/>
      <c r="C534" s="193"/>
      <c r="D534" s="522">
        <v>1</v>
      </c>
      <c r="E534" s="522"/>
      <c r="F534" s="191"/>
      <c r="G534" s="195">
        <v>1</v>
      </c>
      <c r="H534" s="194"/>
      <c r="I534" s="194"/>
      <c r="J534" s="191"/>
      <c r="K534" s="191"/>
      <c r="L534" s="195"/>
      <c r="M534" s="195"/>
      <c r="N534" s="195"/>
      <c r="O534" s="195"/>
      <c r="P534" s="195"/>
      <c r="Q534" s="195"/>
      <c r="R534" s="195"/>
      <c r="S534" s="195"/>
      <c r="T534" s="195"/>
      <c r="U534" s="195"/>
      <c r="V534" s="197"/>
      <c r="W534" s="198"/>
      <c r="X534" s="191"/>
      <c r="Y534" s="191"/>
      <c r="Z534" s="191"/>
    </row>
    <row r="535" spans="1:26" ht="35.1" customHeight="1">
      <c r="A535" s="213"/>
      <c r="B535" s="214">
        <v>80</v>
      </c>
      <c r="C535" s="215" t="s">
        <v>615</v>
      </c>
      <c r="D535" s="534" t="s">
        <v>616</v>
      </c>
      <c r="E535" s="534"/>
      <c r="F535" s="216" t="s">
        <v>256</v>
      </c>
      <c r="G535" s="217">
        <v>1</v>
      </c>
      <c r="H535" s="218"/>
      <c r="I535" s="219">
        <f>ROUND(G535*(H535),2)</f>
        <v>0</v>
      </c>
      <c r="J535" s="216">
        <f>ROUND(G535*(N535),2)</f>
        <v>0</v>
      </c>
      <c r="K535" s="191">
        <f>ROUND(G535*(O535),2)</f>
        <v>0</v>
      </c>
      <c r="L535" s="195">
        <f>ROUND(G535*(H535),2)</f>
        <v>0</v>
      </c>
      <c r="M535" s="195">
        <f>ROUND(G535*(H535),2)</f>
        <v>0</v>
      </c>
      <c r="N535" s="195">
        <v>0</v>
      </c>
      <c r="O535" s="195"/>
      <c r="P535" s="195">
        <v>0</v>
      </c>
      <c r="Q535" s="195"/>
      <c r="R535" s="195">
        <v>0</v>
      </c>
      <c r="S535" s="195">
        <f>ROUND(G535*(P535),3)</f>
        <v>0</v>
      </c>
      <c r="T535" s="195"/>
      <c r="U535" s="195"/>
      <c r="V535" s="197">
        <f>ROUND(G535*(X535),3)</f>
        <v>0</v>
      </c>
      <c r="W535" s="198"/>
      <c r="X535" s="191">
        <v>0</v>
      </c>
      <c r="Y535" s="191"/>
      <c r="Z535" s="191">
        <v>0</v>
      </c>
    </row>
    <row r="536" spans="1:26" ht="12" customHeight="1">
      <c r="A536" s="191"/>
      <c r="B536" s="192"/>
      <c r="C536" s="193"/>
      <c r="D536" s="521" t="s">
        <v>417</v>
      </c>
      <c r="E536" s="521"/>
      <c r="F536" s="191"/>
      <c r="G536" s="195"/>
      <c r="H536" s="194"/>
      <c r="I536" s="194"/>
      <c r="J536" s="191"/>
      <c r="K536" s="191"/>
      <c r="L536" s="195"/>
      <c r="M536" s="195"/>
      <c r="N536" s="195"/>
      <c r="O536" s="195"/>
      <c r="P536" s="195"/>
      <c r="Q536" s="195"/>
      <c r="R536" s="195"/>
      <c r="S536" s="195"/>
      <c r="T536" s="195"/>
      <c r="U536" s="195"/>
      <c r="V536" s="197"/>
      <c r="W536" s="198"/>
      <c r="X536" s="191"/>
      <c r="Y536" s="191"/>
      <c r="Z536" s="191"/>
    </row>
    <row r="537" spans="1:26">
      <c r="A537" s="191"/>
      <c r="B537" s="192"/>
      <c r="C537" s="193"/>
      <c r="D537" s="522">
        <v>1</v>
      </c>
      <c r="E537" s="522"/>
      <c r="F537" s="191"/>
      <c r="G537" s="195">
        <v>1</v>
      </c>
      <c r="H537" s="194"/>
      <c r="I537" s="194"/>
      <c r="J537" s="191"/>
      <c r="K537" s="191"/>
      <c r="L537" s="195"/>
      <c r="M537" s="195"/>
      <c r="N537" s="195"/>
      <c r="O537" s="195"/>
      <c r="P537" s="195"/>
      <c r="Q537" s="195"/>
      <c r="R537" s="195"/>
      <c r="S537" s="195"/>
      <c r="T537" s="195"/>
      <c r="U537" s="195"/>
      <c r="V537" s="197"/>
      <c r="W537" s="198"/>
      <c r="X537" s="191"/>
      <c r="Y537" s="191"/>
      <c r="Z537" s="191"/>
    </row>
    <row r="538" spans="1:26" ht="35.1" customHeight="1">
      <c r="A538" s="213"/>
      <c r="B538" s="214">
        <v>81</v>
      </c>
      <c r="C538" s="215" t="s">
        <v>617</v>
      </c>
      <c r="D538" s="534" t="s">
        <v>618</v>
      </c>
      <c r="E538" s="534"/>
      <c r="F538" s="216" t="s">
        <v>256</v>
      </c>
      <c r="G538" s="217">
        <v>1</v>
      </c>
      <c r="H538" s="218"/>
      <c r="I538" s="219">
        <f>ROUND(G538*(H538),2)</f>
        <v>0</v>
      </c>
      <c r="J538" s="216">
        <f>ROUND(G538*(N538),2)</f>
        <v>0</v>
      </c>
      <c r="K538" s="191">
        <f>ROUND(G538*(O538),2)</f>
        <v>0</v>
      </c>
      <c r="L538" s="195">
        <f>ROUND(G538*(H538),2)</f>
        <v>0</v>
      </c>
      <c r="M538" s="195">
        <f>ROUND(G538*(H538),2)</f>
        <v>0</v>
      </c>
      <c r="N538" s="195">
        <v>0</v>
      </c>
      <c r="O538" s="195"/>
      <c r="P538" s="195">
        <v>0</v>
      </c>
      <c r="Q538" s="195"/>
      <c r="R538" s="195">
        <v>0</v>
      </c>
      <c r="S538" s="195">
        <f>ROUND(G538*(P538),3)</f>
        <v>0</v>
      </c>
      <c r="T538" s="195"/>
      <c r="U538" s="195"/>
      <c r="V538" s="197">
        <f>ROUND(G538*(X538),3)</f>
        <v>0</v>
      </c>
      <c r="W538" s="198"/>
      <c r="X538" s="191">
        <v>0</v>
      </c>
      <c r="Y538" s="191"/>
      <c r="Z538" s="191">
        <v>0</v>
      </c>
    </row>
    <row r="539" spans="1:26" ht="12" customHeight="1">
      <c r="A539" s="191"/>
      <c r="B539" s="192"/>
      <c r="C539" s="193"/>
      <c r="D539" s="521" t="s">
        <v>419</v>
      </c>
      <c r="E539" s="521"/>
      <c r="F539" s="191"/>
      <c r="G539" s="195"/>
      <c r="H539" s="194"/>
      <c r="I539" s="194"/>
      <c r="J539" s="191"/>
      <c r="K539" s="191"/>
      <c r="L539" s="195"/>
      <c r="M539" s="195"/>
      <c r="N539" s="195"/>
      <c r="O539" s="195"/>
      <c r="P539" s="195"/>
      <c r="Q539" s="195"/>
      <c r="R539" s="195"/>
      <c r="S539" s="195"/>
      <c r="T539" s="195"/>
      <c r="U539" s="195"/>
      <c r="V539" s="197"/>
      <c r="W539" s="198"/>
      <c r="X539" s="191"/>
      <c r="Y539" s="191"/>
      <c r="Z539" s="191"/>
    </row>
    <row r="540" spans="1:26">
      <c r="A540" s="191"/>
      <c r="B540" s="192"/>
      <c r="C540" s="193"/>
      <c r="D540" s="522">
        <v>1</v>
      </c>
      <c r="E540" s="522"/>
      <c r="F540" s="191"/>
      <c r="G540" s="195">
        <v>1</v>
      </c>
      <c r="H540" s="194"/>
      <c r="I540" s="194"/>
      <c r="J540" s="191"/>
      <c r="K540" s="191"/>
      <c r="L540" s="195"/>
      <c r="M540" s="195"/>
      <c r="N540" s="195"/>
      <c r="O540" s="195"/>
      <c r="P540" s="195"/>
      <c r="Q540" s="195"/>
      <c r="R540" s="195"/>
      <c r="S540" s="195"/>
      <c r="T540" s="195"/>
      <c r="U540" s="195"/>
      <c r="V540" s="197"/>
      <c r="W540" s="198"/>
      <c r="X540" s="191"/>
      <c r="Y540" s="191"/>
      <c r="Z540" s="191"/>
    </row>
    <row r="541" spans="1:26" ht="35.1" customHeight="1">
      <c r="A541" s="213"/>
      <c r="B541" s="214">
        <v>82</v>
      </c>
      <c r="C541" s="215" t="s">
        <v>619</v>
      </c>
      <c r="D541" s="534" t="s">
        <v>620</v>
      </c>
      <c r="E541" s="534"/>
      <c r="F541" s="216" t="s">
        <v>256</v>
      </c>
      <c r="G541" s="217">
        <v>2</v>
      </c>
      <c r="H541" s="218"/>
      <c r="I541" s="219">
        <f>ROUND(G541*(H541),2)</f>
        <v>0</v>
      </c>
      <c r="J541" s="216">
        <f>ROUND(G541*(N541),2)</f>
        <v>0</v>
      </c>
      <c r="K541" s="191">
        <f>ROUND(G541*(O541),2)</f>
        <v>0</v>
      </c>
      <c r="L541" s="195">
        <f>ROUND(G541*(H541),2)</f>
        <v>0</v>
      </c>
      <c r="M541" s="195">
        <f>ROUND(G541*(H541),2)</f>
        <v>0</v>
      </c>
      <c r="N541" s="195">
        <v>0</v>
      </c>
      <c r="O541" s="195"/>
      <c r="P541" s="195">
        <v>0</v>
      </c>
      <c r="Q541" s="195"/>
      <c r="R541" s="195">
        <v>0</v>
      </c>
      <c r="S541" s="195">
        <f>ROUND(G541*(P541),3)</f>
        <v>0</v>
      </c>
      <c r="T541" s="195"/>
      <c r="U541" s="195"/>
      <c r="V541" s="197">
        <f>ROUND(G541*(X541),3)</f>
        <v>0</v>
      </c>
      <c r="W541" s="198"/>
      <c r="X541" s="191">
        <v>0</v>
      </c>
      <c r="Y541" s="191"/>
      <c r="Z541" s="191">
        <v>0</v>
      </c>
    </row>
    <row r="542" spans="1:26" ht="12" customHeight="1">
      <c r="A542" s="191"/>
      <c r="B542" s="192"/>
      <c r="C542" s="193"/>
      <c r="D542" s="521" t="s">
        <v>399</v>
      </c>
      <c r="E542" s="521"/>
      <c r="F542" s="191"/>
      <c r="G542" s="195"/>
      <c r="H542" s="194"/>
      <c r="I542" s="194"/>
      <c r="J542" s="191"/>
      <c r="K542" s="191"/>
      <c r="L542" s="195"/>
      <c r="M542" s="195"/>
      <c r="N542" s="195"/>
      <c r="O542" s="195"/>
      <c r="P542" s="195"/>
      <c r="Q542" s="195"/>
      <c r="R542" s="195"/>
      <c r="S542" s="195"/>
      <c r="T542" s="195"/>
      <c r="U542" s="195"/>
      <c r="V542" s="197"/>
      <c r="W542" s="198"/>
      <c r="X542" s="191"/>
      <c r="Y542" s="191"/>
      <c r="Z542" s="191"/>
    </row>
    <row r="543" spans="1:26">
      <c r="A543" s="191"/>
      <c r="B543" s="192"/>
      <c r="C543" s="193"/>
      <c r="D543" s="522">
        <v>2</v>
      </c>
      <c r="E543" s="522"/>
      <c r="F543" s="191"/>
      <c r="G543" s="195">
        <v>2</v>
      </c>
      <c r="H543" s="194"/>
      <c r="I543" s="194"/>
      <c r="J543" s="191"/>
      <c r="K543" s="191"/>
      <c r="L543" s="195"/>
      <c r="M543" s="195"/>
      <c r="N543" s="195"/>
      <c r="O543" s="195"/>
      <c r="P543" s="195"/>
      <c r="Q543" s="195"/>
      <c r="R543" s="195"/>
      <c r="S543" s="195"/>
      <c r="T543" s="195"/>
      <c r="U543" s="195"/>
      <c r="V543" s="197"/>
      <c r="W543" s="198"/>
      <c r="X543" s="191"/>
      <c r="Y543" s="191"/>
      <c r="Z543" s="191"/>
    </row>
    <row r="544" spans="1:26" ht="35.1" customHeight="1">
      <c r="A544" s="213"/>
      <c r="B544" s="214">
        <v>83</v>
      </c>
      <c r="C544" s="215" t="s">
        <v>621</v>
      </c>
      <c r="D544" s="534" t="s">
        <v>622</v>
      </c>
      <c r="E544" s="534"/>
      <c r="F544" s="216" t="s">
        <v>256</v>
      </c>
      <c r="G544" s="217">
        <v>1</v>
      </c>
      <c r="H544" s="218"/>
      <c r="I544" s="219">
        <f>ROUND(G544*(H544),2)</f>
        <v>0</v>
      </c>
      <c r="J544" s="216">
        <f>ROUND(G544*(N544),2)</f>
        <v>0</v>
      </c>
      <c r="K544" s="191">
        <f>ROUND(G544*(O544),2)</f>
        <v>0</v>
      </c>
      <c r="L544" s="195">
        <f>ROUND(G544*(H544),2)</f>
        <v>0</v>
      </c>
      <c r="M544" s="195">
        <f>ROUND(G544*(H544),2)</f>
        <v>0</v>
      </c>
      <c r="N544" s="195">
        <v>0</v>
      </c>
      <c r="O544" s="195"/>
      <c r="P544" s="195">
        <v>0</v>
      </c>
      <c r="Q544" s="195"/>
      <c r="R544" s="195">
        <v>0</v>
      </c>
      <c r="S544" s="195">
        <f>ROUND(G544*(P544),3)</f>
        <v>0</v>
      </c>
      <c r="T544" s="195"/>
      <c r="U544" s="195"/>
      <c r="V544" s="197">
        <f>ROUND(G544*(X544),3)</f>
        <v>0</v>
      </c>
      <c r="W544" s="198"/>
      <c r="X544" s="191">
        <v>0</v>
      </c>
      <c r="Y544" s="191"/>
      <c r="Z544" s="191">
        <v>0</v>
      </c>
    </row>
    <row r="545" spans="1:26" ht="12" customHeight="1">
      <c r="A545" s="191"/>
      <c r="B545" s="192"/>
      <c r="C545" s="193"/>
      <c r="D545" s="521" t="s">
        <v>421</v>
      </c>
      <c r="E545" s="521"/>
      <c r="F545" s="191"/>
      <c r="G545" s="195"/>
      <c r="H545" s="194"/>
      <c r="I545" s="194"/>
      <c r="J545" s="191"/>
      <c r="K545" s="191"/>
      <c r="L545" s="195"/>
      <c r="M545" s="195"/>
      <c r="N545" s="195"/>
      <c r="O545" s="195"/>
      <c r="P545" s="195"/>
      <c r="Q545" s="195"/>
      <c r="R545" s="195"/>
      <c r="S545" s="195"/>
      <c r="T545" s="195"/>
      <c r="U545" s="195"/>
      <c r="V545" s="197"/>
      <c r="W545" s="198"/>
      <c r="X545" s="191"/>
      <c r="Y545" s="191"/>
      <c r="Z545" s="191"/>
    </row>
    <row r="546" spans="1:26">
      <c r="A546" s="191"/>
      <c r="B546" s="192"/>
      <c r="C546" s="193"/>
      <c r="D546" s="522">
        <v>1</v>
      </c>
      <c r="E546" s="522"/>
      <c r="F546" s="191"/>
      <c r="G546" s="195">
        <v>1</v>
      </c>
      <c r="H546" s="194"/>
      <c r="I546" s="194"/>
      <c r="J546" s="191"/>
      <c r="K546" s="191"/>
      <c r="L546" s="195"/>
      <c r="M546" s="195"/>
      <c r="N546" s="195"/>
      <c r="O546" s="195"/>
      <c r="P546" s="195"/>
      <c r="Q546" s="195"/>
      <c r="R546" s="195"/>
      <c r="S546" s="195"/>
      <c r="T546" s="195"/>
      <c r="U546" s="195"/>
      <c r="V546" s="197"/>
      <c r="W546" s="198"/>
      <c r="X546" s="191"/>
      <c r="Y546" s="191"/>
      <c r="Z546" s="191"/>
    </row>
    <row r="547" spans="1:26" ht="35.1" customHeight="1">
      <c r="A547" s="213"/>
      <c r="B547" s="214">
        <v>84</v>
      </c>
      <c r="C547" s="215" t="s">
        <v>623</v>
      </c>
      <c r="D547" s="534" t="s">
        <v>624</v>
      </c>
      <c r="E547" s="534"/>
      <c r="F547" s="216" t="s">
        <v>256</v>
      </c>
      <c r="G547" s="217">
        <v>4</v>
      </c>
      <c r="H547" s="218"/>
      <c r="I547" s="219">
        <f>ROUND(G547*(H547),2)</f>
        <v>0</v>
      </c>
      <c r="J547" s="216">
        <f>ROUND(G547*(N547),2)</f>
        <v>0</v>
      </c>
      <c r="K547" s="191">
        <f>ROUND(G547*(O547),2)</f>
        <v>0</v>
      </c>
      <c r="L547" s="195">
        <f>ROUND(G547*(H547),2)</f>
        <v>0</v>
      </c>
      <c r="M547" s="195">
        <f>ROUND(G547*(H547),2)</f>
        <v>0</v>
      </c>
      <c r="N547" s="195">
        <v>0</v>
      </c>
      <c r="O547" s="195"/>
      <c r="P547" s="195">
        <v>0</v>
      </c>
      <c r="Q547" s="195"/>
      <c r="R547" s="195">
        <v>0</v>
      </c>
      <c r="S547" s="195">
        <f>ROUND(G547*(P547),3)</f>
        <v>0</v>
      </c>
      <c r="T547" s="195"/>
      <c r="U547" s="195"/>
      <c r="V547" s="197">
        <f>ROUND(G547*(X547),3)</f>
        <v>0</v>
      </c>
      <c r="W547" s="198"/>
      <c r="X547" s="191">
        <v>0</v>
      </c>
      <c r="Y547" s="191"/>
      <c r="Z547" s="191">
        <v>0</v>
      </c>
    </row>
    <row r="548" spans="1:26" ht="12" customHeight="1">
      <c r="A548" s="191"/>
      <c r="B548" s="192"/>
      <c r="C548" s="193"/>
      <c r="D548" s="521" t="s">
        <v>379</v>
      </c>
      <c r="E548" s="521"/>
      <c r="F548" s="191"/>
      <c r="G548" s="195"/>
      <c r="H548" s="194"/>
      <c r="I548" s="194"/>
      <c r="J548" s="191"/>
      <c r="K548" s="191"/>
      <c r="L548" s="195"/>
      <c r="M548" s="195"/>
      <c r="N548" s="195"/>
      <c r="O548" s="195"/>
      <c r="P548" s="195"/>
      <c r="Q548" s="195"/>
      <c r="R548" s="195"/>
      <c r="S548" s="195"/>
      <c r="T548" s="195"/>
      <c r="U548" s="195"/>
      <c r="V548" s="197"/>
      <c r="W548" s="198"/>
      <c r="X548" s="191"/>
      <c r="Y548" s="191"/>
      <c r="Z548" s="191"/>
    </row>
    <row r="549" spans="1:26">
      <c r="A549" s="191"/>
      <c r="B549" s="192"/>
      <c r="C549" s="193"/>
      <c r="D549" s="522">
        <v>4</v>
      </c>
      <c r="E549" s="522"/>
      <c r="F549" s="191"/>
      <c r="G549" s="195">
        <v>4</v>
      </c>
      <c r="H549" s="194"/>
      <c r="I549" s="194"/>
      <c r="J549" s="191"/>
      <c r="K549" s="191"/>
      <c r="L549" s="195"/>
      <c r="M549" s="195"/>
      <c r="N549" s="195"/>
      <c r="O549" s="195"/>
      <c r="P549" s="195"/>
      <c r="Q549" s="195"/>
      <c r="R549" s="195"/>
      <c r="S549" s="195"/>
      <c r="T549" s="195"/>
      <c r="U549" s="195"/>
      <c r="V549" s="197"/>
      <c r="W549" s="198"/>
      <c r="X549" s="191"/>
      <c r="Y549" s="191"/>
      <c r="Z549" s="191"/>
    </row>
    <row r="550" spans="1:26" ht="35.1" customHeight="1">
      <c r="A550" s="213"/>
      <c r="B550" s="214">
        <v>85</v>
      </c>
      <c r="C550" s="215" t="s">
        <v>623</v>
      </c>
      <c r="D550" s="534" t="s">
        <v>624</v>
      </c>
      <c r="E550" s="534"/>
      <c r="F550" s="216" t="s">
        <v>256</v>
      </c>
      <c r="G550" s="217">
        <v>3</v>
      </c>
      <c r="H550" s="218"/>
      <c r="I550" s="219">
        <f>ROUND(G550*(H550),2)</f>
        <v>0</v>
      </c>
      <c r="J550" s="216">
        <f>ROUND(G550*(N550),2)</f>
        <v>0</v>
      </c>
      <c r="K550" s="191">
        <f>ROUND(G550*(O550),2)</f>
        <v>0</v>
      </c>
      <c r="L550" s="195">
        <f>ROUND(G550*(H550),2)</f>
        <v>0</v>
      </c>
      <c r="M550" s="195">
        <f>ROUND(G550*(H550),2)</f>
        <v>0</v>
      </c>
      <c r="N550" s="195">
        <v>0</v>
      </c>
      <c r="O550" s="195"/>
      <c r="P550" s="195">
        <v>0</v>
      </c>
      <c r="Q550" s="195"/>
      <c r="R550" s="195">
        <v>0</v>
      </c>
      <c r="S550" s="195">
        <f>ROUND(G550*(P550),3)</f>
        <v>0</v>
      </c>
      <c r="T550" s="195"/>
      <c r="U550" s="195"/>
      <c r="V550" s="197">
        <f>ROUND(G550*(X550),3)</f>
        <v>0</v>
      </c>
      <c r="W550" s="198"/>
      <c r="X550" s="191">
        <v>0</v>
      </c>
      <c r="Y550" s="191"/>
      <c r="Z550" s="191">
        <v>0</v>
      </c>
    </row>
    <row r="551" spans="1:26" ht="12" customHeight="1">
      <c r="A551" s="191"/>
      <c r="B551" s="192"/>
      <c r="C551" s="193"/>
      <c r="D551" s="521" t="s">
        <v>381</v>
      </c>
      <c r="E551" s="521"/>
      <c r="F551" s="191"/>
      <c r="G551" s="195"/>
      <c r="H551" s="194"/>
      <c r="I551" s="194"/>
      <c r="J551" s="191"/>
      <c r="K551" s="191"/>
      <c r="L551" s="195"/>
      <c r="M551" s="195"/>
      <c r="N551" s="195"/>
      <c r="O551" s="195"/>
      <c r="P551" s="195"/>
      <c r="Q551" s="195"/>
      <c r="R551" s="195"/>
      <c r="S551" s="195"/>
      <c r="T551" s="195"/>
      <c r="U551" s="195"/>
      <c r="V551" s="197"/>
      <c r="W551" s="198"/>
      <c r="X551" s="191"/>
      <c r="Y551" s="191"/>
      <c r="Z551" s="191"/>
    </row>
    <row r="552" spans="1:26">
      <c r="A552" s="191"/>
      <c r="B552" s="192"/>
      <c r="C552" s="193"/>
      <c r="D552" s="522">
        <v>3</v>
      </c>
      <c r="E552" s="522"/>
      <c r="F552" s="191"/>
      <c r="G552" s="195">
        <v>3</v>
      </c>
      <c r="H552" s="194"/>
      <c r="I552" s="194"/>
      <c r="J552" s="191"/>
      <c r="K552" s="191"/>
      <c r="L552" s="195"/>
      <c r="M552" s="195"/>
      <c r="N552" s="195"/>
      <c r="O552" s="195"/>
      <c r="P552" s="195"/>
      <c r="Q552" s="195"/>
      <c r="R552" s="195"/>
      <c r="S552" s="195"/>
      <c r="T552" s="195"/>
      <c r="U552" s="195"/>
      <c r="V552" s="197"/>
      <c r="W552" s="198"/>
      <c r="X552" s="191"/>
      <c r="Y552" s="191"/>
      <c r="Z552" s="191"/>
    </row>
    <row r="553" spans="1:26" ht="35.1" customHeight="1">
      <c r="A553" s="213"/>
      <c r="B553" s="214">
        <v>86</v>
      </c>
      <c r="C553" s="215" t="s">
        <v>625</v>
      </c>
      <c r="D553" s="534" t="s">
        <v>626</v>
      </c>
      <c r="E553" s="534"/>
      <c r="F553" s="216" t="s">
        <v>256</v>
      </c>
      <c r="G553" s="217">
        <v>1</v>
      </c>
      <c r="H553" s="218"/>
      <c r="I553" s="219">
        <f>ROUND(G553*(H553),2)</f>
        <v>0</v>
      </c>
      <c r="J553" s="216">
        <f>ROUND(G553*(N553),2)</f>
        <v>0</v>
      </c>
      <c r="K553" s="191">
        <f>ROUND(G553*(O553),2)</f>
        <v>0</v>
      </c>
      <c r="L553" s="195">
        <f>ROUND(G553*(H553),2)</f>
        <v>0</v>
      </c>
      <c r="M553" s="195">
        <f>ROUND(G553*(H553),2)</f>
        <v>0</v>
      </c>
      <c r="N553" s="195">
        <v>0</v>
      </c>
      <c r="O553" s="195"/>
      <c r="P553" s="195">
        <v>0</v>
      </c>
      <c r="Q553" s="195"/>
      <c r="R553" s="195">
        <v>0</v>
      </c>
      <c r="S553" s="195">
        <f>ROUND(G553*(P553),3)</f>
        <v>0</v>
      </c>
      <c r="T553" s="195"/>
      <c r="U553" s="195"/>
      <c r="V553" s="197">
        <f>ROUND(G553*(X553),3)</f>
        <v>0</v>
      </c>
      <c r="W553" s="198"/>
      <c r="X553" s="191">
        <v>0</v>
      </c>
      <c r="Y553" s="191"/>
      <c r="Z553" s="191">
        <v>0</v>
      </c>
    </row>
    <row r="554" spans="1:26" ht="12" customHeight="1">
      <c r="A554" s="191"/>
      <c r="B554" s="192"/>
      <c r="C554" s="193"/>
      <c r="D554" s="521" t="s">
        <v>403</v>
      </c>
      <c r="E554" s="521"/>
      <c r="F554" s="191"/>
      <c r="G554" s="195"/>
      <c r="H554" s="194"/>
      <c r="I554" s="194"/>
      <c r="J554" s="191"/>
      <c r="K554" s="191"/>
      <c r="L554" s="195"/>
      <c r="M554" s="195"/>
      <c r="N554" s="195"/>
      <c r="O554" s="195"/>
      <c r="P554" s="195"/>
      <c r="Q554" s="195"/>
      <c r="R554" s="195"/>
      <c r="S554" s="195"/>
      <c r="T554" s="195"/>
      <c r="U554" s="195"/>
      <c r="V554" s="197"/>
      <c r="W554" s="198"/>
      <c r="X554" s="191"/>
      <c r="Y554" s="191"/>
      <c r="Z554" s="191"/>
    </row>
    <row r="555" spans="1:26">
      <c r="A555" s="191"/>
      <c r="B555" s="192"/>
      <c r="C555" s="193"/>
      <c r="D555" s="522">
        <v>1</v>
      </c>
      <c r="E555" s="522"/>
      <c r="F555" s="191"/>
      <c r="G555" s="195">
        <v>1</v>
      </c>
      <c r="H555" s="194"/>
      <c r="I555" s="194"/>
      <c r="J555" s="191"/>
      <c r="K555" s="191"/>
      <c r="L555" s="195"/>
      <c r="M555" s="195"/>
      <c r="N555" s="195"/>
      <c r="O555" s="195"/>
      <c r="P555" s="195"/>
      <c r="Q555" s="195"/>
      <c r="R555" s="195"/>
      <c r="S555" s="195"/>
      <c r="T555" s="195"/>
      <c r="U555" s="195"/>
      <c r="V555" s="197"/>
      <c r="W555" s="198"/>
      <c r="X555" s="191"/>
      <c r="Y555" s="191"/>
      <c r="Z555" s="191"/>
    </row>
    <row r="556" spans="1:26" ht="23.25" customHeight="1">
      <c r="A556" s="191"/>
      <c r="B556" s="192"/>
      <c r="C556" s="199" t="s">
        <v>271</v>
      </c>
      <c r="D556" s="528" t="s">
        <v>272</v>
      </c>
      <c r="E556" s="528"/>
      <c r="F556" s="191"/>
      <c r="G556" s="195"/>
      <c r="H556" s="194"/>
      <c r="I556" s="200">
        <f>ROUND((SUM(I428:I555))/1,2)</f>
        <v>0</v>
      </c>
      <c r="J556" s="212"/>
      <c r="K556" s="212"/>
      <c r="L556" s="202">
        <f>ROUND((SUM(L428:L555))/1,2)</f>
        <v>0</v>
      </c>
      <c r="M556" s="202">
        <f>ROUND((SUM(M428:M555))/1,2)</f>
        <v>0</v>
      </c>
      <c r="N556" s="202"/>
      <c r="O556" s="202"/>
      <c r="P556" s="202"/>
      <c r="Q556" s="202"/>
      <c r="R556" s="202"/>
      <c r="S556" s="202">
        <f>ROUND((SUM(S428:S555))/1,2)</f>
        <v>0.1</v>
      </c>
      <c r="T556" s="202"/>
      <c r="U556" s="202"/>
      <c r="V556" s="203">
        <f>ROUND((SUM(V428:V555))/1,2)</f>
        <v>0.2</v>
      </c>
      <c r="W556" s="198"/>
      <c r="X556" s="191"/>
      <c r="Y556" s="191"/>
      <c r="Z556" s="191"/>
    </row>
    <row r="557" spans="1:26">
      <c r="A557" s="191"/>
      <c r="B557" s="192"/>
      <c r="C557" s="193"/>
      <c r="D557" s="522"/>
      <c r="E557" s="522"/>
      <c r="F557" s="191"/>
      <c r="G557" s="195"/>
      <c r="H557" s="194"/>
      <c r="I557" s="194"/>
      <c r="J557" s="191"/>
      <c r="K557" s="191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7"/>
      <c r="W557" s="198"/>
      <c r="X557" s="191"/>
      <c r="Y557" s="191"/>
      <c r="Z557" s="191"/>
    </row>
    <row r="558" spans="1:26">
      <c r="A558" s="191"/>
      <c r="B558" s="192"/>
      <c r="C558" s="199" t="s">
        <v>627</v>
      </c>
      <c r="D558" s="528" t="s">
        <v>628</v>
      </c>
      <c r="E558" s="528"/>
      <c r="F558" s="191"/>
      <c r="G558" s="195"/>
      <c r="H558" s="194"/>
      <c r="I558" s="194"/>
      <c r="J558" s="191"/>
      <c r="K558" s="191"/>
      <c r="L558" s="195"/>
      <c r="M558" s="195"/>
      <c r="N558" s="195"/>
      <c r="O558" s="195"/>
      <c r="P558" s="195"/>
      <c r="Q558" s="195"/>
      <c r="R558" s="195"/>
      <c r="S558" s="195"/>
      <c r="T558" s="195"/>
      <c r="U558" s="195"/>
      <c r="V558" s="197"/>
      <c r="W558" s="198"/>
      <c r="X558" s="191"/>
      <c r="Y558" s="191"/>
      <c r="Z558" s="191"/>
    </row>
    <row r="559" spans="1:26" ht="24.95" customHeight="1">
      <c r="A559" s="204"/>
      <c r="B559" s="205">
        <v>87</v>
      </c>
      <c r="C559" s="206" t="s">
        <v>629</v>
      </c>
      <c r="D559" s="532" t="s">
        <v>630</v>
      </c>
      <c r="E559" s="532"/>
      <c r="F559" s="207" t="s">
        <v>169</v>
      </c>
      <c r="G559" s="209">
        <v>23.34</v>
      </c>
      <c r="H559" s="210"/>
      <c r="I559" s="208">
        <f>ROUND(G559*(H559),2)</f>
        <v>0</v>
      </c>
      <c r="J559" s="207">
        <f>ROUND(G559*(N559),2)</f>
        <v>0</v>
      </c>
      <c r="K559" s="191">
        <f>ROUND(G559*(O559),2)</f>
        <v>0</v>
      </c>
      <c r="L559" s="195">
        <f>ROUND(G559*(H559),2)</f>
        <v>0</v>
      </c>
      <c r="M559" s="195"/>
      <c r="N559" s="195">
        <v>0</v>
      </c>
      <c r="O559" s="195"/>
      <c r="P559" s="195">
        <v>4.4510000000000001E-2</v>
      </c>
      <c r="Q559" s="195"/>
      <c r="R559" s="195">
        <v>4.4510000000000001E-2</v>
      </c>
      <c r="S559" s="195">
        <f>ROUND(G559*(P559),3)</f>
        <v>1.0389999999999999</v>
      </c>
      <c r="T559" s="195"/>
      <c r="U559" s="195"/>
      <c r="V559" s="197">
        <f>ROUND(G559*(X559),3)</f>
        <v>0</v>
      </c>
      <c r="W559" s="198"/>
      <c r="X559" s="191">
        <v>0</v>
      </c>
      <c r="Y559" s="191"/>
      <c r="Z559" s="191">
        <v>0</v>
      </c>
    </row>
    <row r="560" spans="1:26" ht="12" customHeight="1">
      <c r="A560" s="191"/>
      <c r="B560" s="192"/>
      <c r="C560" s="193"/>
      <c r="D560" s="521" t="s">
        <v>631</v>
      </c>
      <c r="E560" s="521"/>
      <c r="F560" s="191"/>
      <c r="G560" s="195"/>
      <c r="H560" s="194"/>
      <c r="I560" s="194"/>
      <c r="J560" s="191"/>
      <c r="K560" s="191"/>
      <c r="L560" s="195"/>
      <c r="M560" s="195"/>
      <c r="N560" s="195"/>
      <c r="O560" s="195"/>
      <c r="P560" s="195"/>
      <c r="Q560" s="195"/>
      <c r="R560" s="195"/>
      <c r="S560" s="195"/>
      <c r="T560" s="195"/>
      <c r="U560" s="195"/>
      <c r="V560" s="197"/>
      <c r="W560" s="198"/>
      <c r="X560" s="191"/>
      <c r="Y560" s="191"/>
      <c r="Z560" s="191"/>
    </row>
    <row r="561" spans="1:26">
      <c r="A561" s="191"/>
      <c r="B561" s="192"/>
      <c r="C561" s="193"/>
      <c r="D561" s="522" t="s">
        <v>632</v>
      </c>
      <c r="E561" s="522"/>
      <c r="F561" s="191"/>
      <c r="G561" s="195">
        <v>23.34</v>
      </c>
      <c r="H561" s="194"/>
      <c r="I561" s="194"/>
      <c r="J561" s="191"/>
      <c r="K561" s="191"/>
      <c r="L561" s="195"/>
      <c r="M561" s="195"/>
      <c r="N561" s="195"/>
      <c r="O561" s="195"/>
      <c r="P561" s="195"/>
      <c r="Q561" s="195"/>
      <c r="R561" s="195"/>
      <c r="S561" s="195"/>
      <c r="T561" s="195"/>
      <c r="U561" s="195"/>
      <c r="V561" s="197"/>
      <c r="W561" s="198"/>
      <c r="X561" s="191"/>
      <c r="Y561" s="191"/>
      <c r="Z561" s="191"/>
    </row>
    <row r="562" spans="1:26" ht="35.1" customHeight="1">
      <c r="A562" s="204"/>
      <c r="B562" s="205">
        <v>88</v>
      </c>
      <c r="C562" s="206" t="s">
        <v>633</v>
      </c>
      <c r="D562" s="532" t="s">
        <v>634</v>
      </c>
      <c r="E562" s="532"/>
      <c r="F562" s="207" t="s">
        <v>77</v>
      </c>
      <c r="G562" s="209">
        <v>19.877649999999999</v>
      </c>
      <c r="H562" s="210"/>
      <c r="I562" s="208">
        <f>ROUND(G562*(H562),2)</f>
        <v>0</v>
      </c>
      <c r="J562" s="207">
        <f>ROUND(G562*(N562),2)</f>
        <v>0</v>
      </c>
      <c r="K562" s="191">
        <f>ROUND(G562*(O562),2)</f>
        <v>0</v>
      </c>
      <c r="L562" s="195">
        <f>ROUND(G562*(H562),2)</f>
        <v>0</v>
      </c>
      <c r="M562" s="195"/>
      <c r="N562" s="195">
        <v>0</v>
      </c>
      <c r="O562" s="195"/>
      <c r="P562" s="195">
        <v>0.11192000000000001</v>
      </c>
      <c r="Q562" s="195"/>
      <c r="R562" s="195">
        <v>0.11192000000000001</v>
      </c>
      <c r="S562" s="195">
        <f>ROUND(G562*(P562),3)</f>
        <v>2.2250000000000001</v>
      </c>
      <c r="T562" s="195"/>
      <c r="U562" s="195"/>
      <c r="V562" s="197">
        <f>ROUND(G562*(X562),3)</f>
        <v>0</v>
      </c>
      <c r="W562" s="198"/>
      <c r="X562" s="191">
        <v>0</v>
      </c>
      <c r="Y562" s="191"/>
      <c r="Z562" s="191">
        <v>0</v>
      </c>
    </row>
    <row r="563" spans="1:26" ht="12" customHeight="1">
      <c r="A563" s="191"/>
      <c r="B563" s="192"/>
      <c r="C563" s="193"/>
      <c r="D563" s="521" t="s">
        <v>392</v>
      </c>
      <c r="E563" s="521"/>
      <c r="F563" s="191"/>
      <c r="G563" s="195"/>
      <c r="H563" s="194"/>
      <c r="I563" s="194"/>
      <c r="J563" s="191"/>
      <c r="K563" s="191"/>
      <c r="L563" s="195"/>
      <c r="M563" s="195"/>
      <c r="N563" s="195"/>
      <c r="O563" s="195"/>
      <c r="P563" s="195"/>
      <c r="Q563" s="195"/>
      <c r="R563" s="195"/>
      <c r="S563" s="195"/>
      <c r="T563" s="195"/>
      <c r="U563" s="195"/>
      <c r="V563" s="197"/>
      <c r="W563" s="198"/>
      <c r="X563" s="191"/>
      <c r="Y563" s="191"/>
      <c r="Z563" s="191"/>
    </row>
    <row r="564" spans="1:26">
      <c r="A564" s="191"/>
      <c r="B564" s="192"/>
      <c r="C564" s="193"/>
      <c r="D564" s="522" t="s">
        <v>393</v>
      </c>
      <c r="E564" s="522"/>
      <c r="F564" s="191"/>
      <c r="G564" s="195">
        <v>9.8776499999999992</v>
      </c>
      <c r="H564" s="194"/>
      <c r="I564" s="194"/>
      <c r="J564" s="191"/>
      <c r="K564" s="191"/>
      <c r="L564" s="195"/>
      <c r="M564" s="195"/>
      <c r="N564" s="195"/>
      <c r="O564" s="195"/>
      <c r="P564" s="195"/>
      <c r="Q564" s="195"/>
      <c r="R564" s="195"/>
      <c r="S564" s="195"/>
      <c r="T564" s="195"/>
      <c r="U564" s="195"/>
      <c r="V564" s="197"/>
      <c r="W564" s="198"/>
      <c r="X564" s="191"/>
      <c r="Y564" s="191"/>
      <c r="Z564" s="191"/>
    </row>
    <row r="565" spans="1:26" ht="12" customHeight="1">
      <c r="A565" s="191"/>
      <c r="B565" s="192"/>
      <c r="C565" s="193"/>
      <c r="D565" s="521" t="s">
        <v>394</v>
      </c>
      <c r="E565" s="521"/>
      <c r="F565" s="191"/>
      <c r="G565" s="195"/>
      <c r="H565" s="194"/>
      <c r="I565" s="194"/>
      <c r="J565" s="191"/>
      <c r="K565" s="191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7"/>
      <c r="W565" s="198"/>
      <c r="X565" s="191"/>
      <c r="Y565" s="191"/>
      <c r="Z565" s="191"/>
    </row>
    <row r="566" spans="1:26">
      <c r="A566" s="191"/>
      <c r="B566" s="192"/>
      <c r="C566" s="193"/>
      <c r="D566" s="522">
        <v>10</v>
      </c>
      <c r="E566" s="522"/>
      <c r="F566" s="191"/>
      <c r="G566" s="195">
        <v>10</v>
      </c>
      <c r="H566" s="194"/>
      <c r="I566" s="194"/>
      <c r="J566" s="191"/>
      <c r="K566" s="191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7"/>
      <c r="W566" s="198"/>
      <c r="X566" s="191"/>
      <c r="Y566" s="191"/>
      <c r="Z566" s="191"/>
    </row>
    <row r="567" spans="1:26" ht="24.95" customHeight="1">
      <c r="A567" s="204"/>
      <c r="B567" s="205">
        <v>89</v>
      </c>
      <c r="C567" s="206" t="s">
        <v>635</v>
      </c>
      <c r="D567" s="532" t="s">
        <v>636</v>
      </c>
      <c r="E567" s="532"/>
      <c r="F567" s="207" t="s">
        <v>161</v>
      </c>
      <c r="G567" s="209">
        <v>3</v>
      </c>
      <c r="H567" s="210"/>
      <c r="I567" s="208">
        <f>ROUND(G567*(H567),2)</f>
        <v>0</v>
      </c>
      <c r="J567" s="207">
        <f>ROUND(G567*(N567),2)</f>
        <v>0</v>
      </c>
      <c r="K567" s="191">
        <f>ROUND(G567*(O567),2)</f>
        <v>0</v>
      </c>
      <c r="L567" s="195">
        <f>ROUND(G567*(H567),2)</f>
        <v>0</v>
      </c>
      <c r="M567" s="195"/>
      <c r="N567" s="195">
        <v>0</v>
      </c>
      <c r="O567" s="195"/>
      <c r="P567" s="195">
        <v>0</v>
      </c>
      <c r="Q567" s="195"/>
      <c r="R567" s="195">
        <v>0</v>
      </c>
      <c r="S567" s="195">
        <f>ROUND(G567*(P567),3)</f>
        <v>0</v>
      </c>
      <c r="T567" s="195"/>
      <c r="U567" s="195"/>
      <c r="V567" s="197">
        <f>ROUND(G567*(X567),3)</f>
        <v>0</v>
      </c>
      <c r="W567" s="198"/>
      <c r="X567" s="191">
        <v>0</v>
      </c>
      <c r="Y567" s="191"/>
      <c r="Z567" s="191">
        <v>0</v>
      </c>
    </row>
    <row r="568" spans="1:26" ht="24.95" customHeight="1">
      <c r="A568" s="213"/>
      <c r="B568" s="214">
        <v>90</v>
      </c>
      <c r="C568" s="215" t="s">
        <v>637</v>
      </c>
      <c r="D568" s="534" t="s">
        <v>638</v>
      </c>
      <c r="E568" s="534"/>
      <c r="F568" s="216" t="s">
        <v>77</v>
      </c>
      <c r="G568" s="217">
        <v>22.8597</v>
      </c>
      <c r="H568" s="218"/>
      <c r="I568" s="219">
        <f>ROUND(G568*(H568),2)</f>
        <v>0</v>
      </c>
      <c r="J568" s="216">
        <f>ROUND(G568*(N568),2)</f>
        <v>0</v>
      </c>
      <c r="K568" s="191">
        <f>ROUND(G568*(O568),2)</f>
        <v>0</v>
      </c>
      <c r="L568" s="195">
        <f>ROUND(G568*(H568),2)</f>
        <v>0</v>
      </c>
      <c r="M568" s="195">
        <f>ROUND(G568*(H568),2)</f>
        <v>0</v>
      </c>
      <c r="N568" s="195">
        <v>0</v>
      </c>
      <c r="O568" s="195"/>
      <c r="P568" s="195">
        <v>0</v>
      </c>
      <c r="Q568" s="195"/>
      <c r="R568" s="195">
        <v>0</v>
      </c>
      <c r="S568" s="195">
        <f>ROUND(G568*(P568),3)</f>
        <v>0</v>
      </c>
      <c r="T568" s="195"/>
      <c r="U568" s="195"/>
      <c r="V568" s="197">
        <f>ROUND(G568*(X568),3)</f>
        <v>0</v>
      </c>
      <c r="W568" s="198"/>
      <c r="X568" s="191">
        <v>0</v>
      </c>
      <c r="Y568" s="191"/>
      <c r="Z568" s="191">
        <v>0</v>
      </c>
    </row>
    <row r="569" spans="1:26" ht="12" customHeight="1">
      <c r="A569" s="191"/>
      <c r="B569" s="192"/>
      <c r="C569" s="193"/>
      <c r="D569" s="521" t="s">
        <v>90</v>
      </c>
      <c r="E569" s="521"/>
      <c r="F569" s="191"/>
      <c r="G569" s="195"/>
      <c r="H569" s="194"/>
      <c r="I569" s="194"/>
      <c r="J569" s="191"/>
      <c r="K569" s="191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7"/>
      <c r="W569" s="198"/>
      <c r="X569" s="191"/>
      <c r="Y569" s="191"/>
      <c r="Z569" s="191"/>
    </row>
    <row r="570" spans="1:26">
      <c r="A570" s="191"/>
      <c r="B570" s="192"/>
      <c r="C570" s="193"/>
      <c r="D570" s="522" t="s">
        <v>639</v>
      </c>
      <c r="E570" s="522"/>
      <c r="F570" s="191"/>
      <c r="G570" s="195">
        <v>22.8597</v>
      </c>
      <c r="H570" s="194"/>
      <c r="I570" s="194"/>
      <c r="J570" s="191"/>
      <c r="K570" s="191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7"/>
      <c r="W570" s="198"/>
      <c r="X570" s="191"/>
      <c r="Y570" s="191"/>
      <c r="Z570" s="191"/>
    </row>
    <row r="571" spans="1:26" ht="24.95" customHeight="1">
      <c r="A571" s="213"/>
      <c r="B571" s="214">
        <v>91</v>
      </c>
      <c r="C571" s="215" t="s">
        <v>640</v>
      </c>
      <c r="D571" s="534" t="s">
        <v>641</v>
      </c>
      <c r="E571" s="534"/>
      <c r="F571" s="216" t="s">
        <v>169</v>
      </c>
      <c r="G571" s="217">
        <v>25</v>
      </c>
      <c r="H571" s="218"/>
      <c r="I571" s="219">
        <f>ROUND(G571*(H571),2)</f>
        <v>0</v>
      </c>
      <c r="J571" s="216">
        <f>ROUND(G571*(N571),2)</f>
        <v>0</v>
      </c>
      <c r="K571" s="191">
        <f>ROUND(G571*(O571),2)</f>
        <v>0</v>
      </c>
      <c r="L571" s="195">
        <f>ROUND(G571*(H571),2)</f>
        <v>0</v>
      </c>
      <c r="M571" s="195">
        <f>ROUND(G571*(H571),2)</f>
        <v>0</v>
      </c>
      <c r="N571" s="195">
        <v>0</v>
      </c>
      <c r="O571" s="195"/>
      <c r="P571" s="195">
        <v>0</v>
      </c>
      <c r="Q571" s="195"/>
      <c r="R571" s="195">
        <v>0</v>
      </c>
      <c r="S571" s="195">
        <f>ROUND(G571*(P571),3)</f>
        <v>0</v>
      </c>
      <c r="T571" s="195"/>
      <c r="U571" s="195"/>
      <c r="V571" s="197">
        <f>ROUND(G571*(X571),3)</f>
        <v>0</v>
      </c>
      <c r="W571" s="198"/>
      <c r="X571" s="191">
        <v>0</v>
      </c>
      <c r="Y571" s="191"/>
      <c r="Z571" s="191">
        <v>0</v>
      </c>
    </row>
    <row r="572" spans="1:26" ht="12" customHeight="1">
      <c r="A572" s="191"/>
      <c r="B572" s="192"/>
      <c r="C572" s="193"/>
      <c r="D572" s="521" t="s">
        <v>90</v>
      </c>
      <c r="E572" s="521"/>
      <c r="F572" s="191"/>
      <c r="G572" s="195"/>
      <c r="H572" s="194"/>
      <c r="I572" s="194"/>
      <c r="J572" s="191"/>
      <c r="K572" s="191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7"/>
      <c r="W572" s="198"/>
      <c r="X572" s="191"/>
      <c r="Y572" s="191"/>
      <c r="Z572" s="191"/>
    </row>
    <row r="573" spans="1:26">
      <c r="A573" s="191"/>
      <c r="B573" s="192"/>
      <c r="C573" s="193"/>
      <c r="D573" s="522">
        <v>25</v>
      </c>
      <c r="E573" s="522"/>
      <c r="F573" s="191"/>
      <c r="G573" s="195">
        <v>25</v>
      </c>
      <c r="H573" s="194"/>
      <c r="I573" s="194"/>
      <c r="J573" s="191"/>
      <c r="K573" s="191"/>
      <c r="L573" s="195"/>
      <c r="M573" s="195"/>
      <c r="N573" s="195"/>
      <c r="O573" s="195"/>
      <c r="P573" s="195"/>
      <c r="Q573" s="195"/>
      <c r="R573" s="195"/>
      <c r="S573" s="195"/>
      <c r="T573" s="195"/>
      <c r="U573" s="195"/>
      <c r="V573" s="197"/>
      <c r="W573" s="198"/>
      <c r="X573" s="191"/>
      <c r="Y573" s="191"/>
      <c r="Z573" s="191"/>
    </row>
    <row r="574" spans="1:26">
      <c r="A574" s="191"/>
      <c r="B574" s="192"/>
      <c r="C574" s="199" t="s">
        <v>627</v>
      </c>
      <c r="D574" s="528" t="s">
        <v>628</v>
      </c>
      <c r="E574" s="528"/>
      <c r="F574" s="191"/>
      <c r="G574" s="195"/>
      <c r="H574" s="194"/>
      <c r="I574" s="200">
        <f>ROUND((SUM(I558:I573))/1,2)</f>
        <v>0</v>
      </c>
      <c r="J574" s="212"/>
      <c r="K574" s="212"/>
      <c r="L574" s="202">
        <f>ROUND((SUM(L558:L573))/1,2)</f>
        <v>0</v>
      </c>
      <c r="M574" s="202">
        <f>ROUND((SUM(M558:M573))/1,2)</f>
        <v>0</v>
      </c>
      <c r="N574" s="202"/>
      <c r="O574" s="202"/>
      <c r="P574" s="202"/>
      <c r="Q574" s="202"/>
      <c r="R574" s="202"/>
      <c r="S574" s="202">
        <f>ROUND((SUM(S558:S573))/1,2)</f>
        <v>3.26</v>
      </c>
      <c r="T574" s="202"/>
      <c r="U574" s="202"/>
      <c r="V574" s="203">
        <f>ROUND((SUM(V558:V573))/1,2)</f>
        <v>0</v>
      </c>
      <c r="W574" s="198"/>
      <c r="X574" s="191"/>
      <c r="Y574" s="191"/>
      <c r="Z574" s="191"/>
    </row>
    <row r="575" spans="1:26">
      <c r="A575" s="191"/>
      <c r="B575" s="192"/>
      <c r="C575" s="193"/>
      <c r="D575" s="522"/>
      <c r="E575" s="522"/>
      <c r="F575" s="191"/>
      <c r="G575" s="195"/>
      <c r="H575" s="194"/>
      <c r="I575" s="194"/>
      <c r="J575" s="191"/>
      <c r="K575" s="191"/>
      <c r="L575" s="195"/>
      <c r="M575" s="195"/>
      <c r="N575" s="195"/>
      <c r="O575" s="195"/>
      <c r="P575" s="195"/>
      <c r="Q575" s="195"/>
      <c r="R575" s="195"/>
      <c r="S575" s="195"/>
      <c r="T575" s="195"/>
      <c r="U575" s="195"/>
      <c r="V575" s="197"/>
      <c r="W575" s="198"/>
      <c r="X575" s="191"/>
      <c r="Y575" s="191"/>
      <c r="Z575" s="191"/>
    </row>
    <row r="576" spans="1:26">
      <c r="A576" s="191"/>
      <c r="B576" s="192"/>
      <c r="C576" s="199" t="s">
        <v>642</v>
      </c>
      <c r="D576" s="528" t="s">
        <v>643</v>
      </c>
      <c r="E576" s="528"/>
      <c r="F576" s="191"/>
      <c r="G576" s="195"/>
      <c r="H576" s="194"/>
      <c r="I576" s="194"/>
      <c r="J576" s="191"/>
      <c r="K576" s="191"/>
      <c r="L576" s="195"/>
      <c r="M576" s="195"/>
      <c r="N576" s="195"/>
      <c r="O576" s="195"/>
      <c r="P576" s="195"/>
      <c r="Q576" s="195"/>
      <c r="R576" s="195"/>
      <c r="S576" s="195"/>
      <c r="T576" s="195"/>
      <c r="U576" s="195"/>
      <c r="V576" s="197"/>
      <c r="W576" s="198"/>
      <c r="X576" s="191"/>
      <c r="Y576" s="191"/>
      <c r="Z576" s="191"/>
    </row>
    <row r="577" spans="1:26" ht="24.95" customHeight="1">
      <c r="A577" s="204"/>
      <c r="B577" s="205">
        <v>92</v>
      </c>
      <c r="C577" s="206" t="s">
        <v>644</v>
      </c>
      <c r="D577" s="532" t="s">
        <v>645</v>
      </c>
      <c r="E577" s="532"/>
      <c r="F577" s="207" t="s">
        <v>169</v>
      </c>
      <c r="G577" s="209">
        <v>44.957999999999998</v>
      </c>
      <c r="H577" s="210"/>
      <c r="I577" s="208">
        <f>ROUND(G577*(H577),2)</f>
        <v>0</v>
      </c>
      <c r="J577" s="207">
        <f>ROUND(G577*(N577),2)</f>
        <v>0</v>
      </c>
      <c r="K577" s="191">
        <f>ROUND(G577*(O577),2)</f>
        <v>0</v>
      </c>
      <c r="L577" s="195">
        <f>ROUND(G577*(H577),2)</f>
        <v>0</v>
      </c>
      <c r="M577" s="195"/>
      <c r="N577" s="195">
        <v>0</v>
      </c>
      <c r="O577" s="195"/>
      <c r="P577" s="195">
        <v>6.8999999999999997E-4</v>
      </c>
      <c r="Q577" s="195"/>
      <c r="R577" s="195">
        <v>6.8999999999999997E-4</v>
      </c>
      <c r="S577" s="195">
        <f>ROUND(G577*(P577),3)</f>
        <v>3.1E-2</v>
      </c>
      <c r="T577" s="195"/>
      <c r="U577" s="195"/>
      <c r="V577" s="197">
        <f>ROUND(G577*(X577),3)</f>
        <v>0</v>
      </c>
      <c r="W577" s="198"/>
      <c r="X577" s="191">
        <v>0</v>
      </c>
      <c r="Y577" s="191"/>
      <c r="Z577" s="191">
        <v>0</v>
      </c>
    </row>
    <row r="578" spans="1:26" ht="12" customHeight="1">
      <c r="A578" s="191"/>
      <c r="B578" s="192"/>
      <c r="C578" s="193"/>
      <c r="D578" s="521" t="s">
        <v>646</v>
      </c>
      <c r="E578" s="521"/>
      <c r="F578" s="191"/>
      <c r="G578" s="195"/>
      <c r="H578" s="194"/>
      <c r="I578" s="194"/>
      <c r="J578" s="191"/>
      <c r="K578" s="191"/>
      <c r="L578" s="195"/>
      <c r="M578" s="195"/>
      <c r="N578" s="195"/>
      <c r="O578" s="195"/>
      <c r="P578" s="195"/>
      <c r="Q578" s="195"/>
      <c r="R578" s="195"/>
      <c r="S578" s="195"/>
      <c r="T578" s="195"/>
      <c r="U578" s="195"/>
      <c r="V578" s="197"/>
      <c r="W578" s="198"/>
      <c r="X578" s="191"/>
      <c r="Y578" s="191"/>
      <c r="Z578" s="191"/>
    </row>
    <row r="579" spans="1:26" ht="12" customHeight="1">
      <c r="A579" s="191"/>
      <c r="B579" s="192"/>
      <c r="C579" s="193"/>
      <c r="D579" s="521" t="s">
        <v>372</v>
      </c>
      <c r="E579" s="521"/>
      <c r="F579" s="191"/>
      <c r="G579" s="195">
        <v>29.25</v>
      </c>
      <c r="H579" s="194"/>
      <c r="I579" s="194"/>
      <c r="J579" s="191"/>
      <c r="K579" s="191"/>
      <c r="L579" s="195"/>
      <c r="M579" s="195"/>
      <c r="N579" s="195"/>
      <c r="O579" s="195"/>
      <c r="P579" s="195"/>
      <c r="Q579" s="195"/>
      <c r="R579" s="195"/>
      <c r="S579" s="195"/>
      <c r="T579" s="195"/>
      <c r="U579" s="195"/>
      <c r="V579" s="197"/>
      <c r="W579" s="198"/>
      <c r="X579" s="191"/>
      <c r="Y579" s="191"/>
      <c r="Z579" s="191"/>
    </row>
    <row r="580" spans="1:26">
      <c r="A580" s="191"/>
      <c r="B580" s="192"/>
      <c r="C580" s="193"/>
      <c r="D580" s="522" t="s">
        <v>647</v>
      </c>
      <c r="E580" s="522"/>
      <c r="F580" s="191"/>
      <c r="G580" s="195">
        <v>15.708</v>
      </c>
      <c r="H580" s="194"/>
      <c r="I580" s="194"/>
      <c r="J580" s="191"/>
      <c r="K580" s="191"/>
      <c r="L580" s="195"/>
      <c r="M580" s="195"/>
      <c r="N580" s="195"/>
      <c r="O580" s="195"/>
      <c r="P580" s="195"/>
      <c r="Q580" s="195"/>
      <c r="R580" s="195"/>
      <c r="S580" s="195"/>
      <c r="T580" s="195"/>
      <c r="U580" s="195"/>
      <c r="V580" s="197"/>
      <c r="W580" s="198"/>
      <c r="X580" s="191"/>
      <c r="Y580" s="191"/>
      <c r="Z580" s="191"/>
    </row>
    <row r="581" spans="1:26" ht="24.95" customHeight="1">
      <c r="A581" s="204"/>
      <c r="B581" s="205">
        <v>93</v>
      </c>
      <c r="C581" s="206" t="s">
        <v>648</v>
      </c>
      <c r="D581" s="532" t="s">
        <v>649</v>
      </c>
      <c r="E581" s="532"/>
      <c r="F581" s="207" t="s">
        <v>169</v>
      </c>
      <c r="G581" s="209">
        <v>20.399999999999999</v>
      </c>
      <c r="H581" s="210"/>
      <c r="I581" s="208">
        <f>ROUND(G581*(H581),2)</f>
        <v>0</v>
      </c>
      <c r="J581" s="207">
        <f>ROUND(G581*(N581),2)</f>
        <v>0</v>
      </c>
      <c r="K581" s="191">
        <f>ROUND(G581*(O581),2)</f>
        <v>0</v>
      </c>
      <c r="L581" s="195">
        <f>ROUND(G581*(H581),2)</f>
        <v>0</v>
      </c>
      <c r="M581" s="195"/>
      <c r="N581" s="195">
        <v>0</v>
      </c>
      <c r="O581" s="195"/>
      <c r="P581" s="195">
        <v>1.0000000000000001E-5</v>
      </c>
      <c r="Q581" s="195"/>
      <c r="R581" s="195">
        <v>1.0000000000000001E-5</v>
      </c>
      <c r="S581" s="195">
        <f>ROUND(G581*(P581),3)</f>
        <v>0</v>
      </c>
      <c r="T581" s="195"/>
      <c r="U581" s="195"/>
      <c r="V581" s="197">
        <f>ROUND(G581*(X581),3)</f>
        <v>0</v>
      </c>
      <c r="W581" s="198"/>
      <c r="X581" s="191">
        <v>0</v>
      </c>
      <c r="Y581" s="191"/>
      <c r="Z581" s="191">
        <v>0</v>
      </c>
    </row>
    <row r="582" spans="1:26" ht="12" customHeight="1">
      <c r="A582" s="191"/>
      <c r="B582" s="192"/>
      <c r="C582" s="193"/>
      <c r="D582" s="521" t="s">
        <v>90</v>
      </c>
      <c r="E582" s="521"/>
      <c r="F582" s="191"/>
      <c r="G582" s="195"/>
      <c r="H582" s="194"/>
      <c r="I582" s="194"/>
      <c r="J582" s="191"/>
      <c r="K582" s="191"/>
      <c r="L582" s="195"/>
      <c r="M582" s="195"/>
      <c r="N582" s="195"/>
      <c r="O582" s="195"/>
      <c r="P582" s="195"/>
      <c r="Q582" s="195"/>
      <c r="R582" s="195"/>
      <c r="S582" s="195"/>
      <c r="T582" s="195"/>
      <c r="U582" s="195"/>
      <c r="V582" s="197"/>
      <c r="W582" s="198"/>
      <c r="X582" s="191"/>
      <c r="Y582" s="191"/>
      <c r="Z582" s="191"/>
    </row>
    <row r="583" spans="1:26">
      <c r="A583" s="191"/>
      <c r="B583" s="192"/>
      <c r="C583" s="193"/>
      <c r="D583" s="522" t="s">
        <v>650</v>
      </c>
      <c r="E583" s="522"/>
      <c r="F583" s="191"/>
      <c r="G583" s="195">
        <v>20.399999999999999</v>
      </c>
      <c r="H583" s="194"/>
      <c r="I583" s="194"/>
      <c r="J583" s="191"/>
      <c r="K583" s="191"/>
      <c r="L583" s="195"/>
      <c r="M583" s="195"/>
      <c r="N583" s="195"/>
      <c r="O583" s="195"/>
      <c r="P583" s="195"/>
      <c r="Q583" s="195"/>
      <c r="R583" s="195"/>
      <c r="S583" s="195"/>
      <c r="T583" s="195"/>
      <c r="U583" s="195"/>
      <c r="V583" s="197"/>
      <c r="W583" s="198"/>
      <c r="X583" s="191"/>
      <c r="Y583" s="191"/>
      <c r="Z583" s="191"/>
    </row>
    <row r="584" spans="1:26" ht="24.95" customHeight="1">
      <c r="A584" s="204"/>
      <c r="B584" s="205">
        <v>94</v>
      </c>
      <c r="C584" s="206" t="s">
        <v>651</v>
      </c>
      <c r="D584" s="532" t="s">
        <v>652</v>
      </c>
      <c r="E584" s="532"/>
      <c r="F584" s="207" t="s">
        <v>169</v>
      </c>
      <c r="G584" s="209">
        <v>22</v>
      </c>
      <c r="H584" s="210"/>
      <c r="I584" s="208">
        <f>ROUND(G584*(H584),2)</f>
        <v>0</v>
      </c>
      <c r="J584" s="207">
        <f>ROUND(G584*(N584),2)</f>
        <v>0</v>
      </c>
      <c r="K584" s="191">
        <f>ROUND(G584*(O584),2)</f>
        <v>0</v>
      </c>
      <c r="L584" s="195">
        <f>ROUND(G584*(H584),2)</f>
        <v>0</v>
      </c>
      <c r="M584" s="195"/>
      <c r="N584" s="195">
        <v>0</v>
      </c>
      <c r="O584" s="195"/>
      <c r="P584" s="195">
        <v>1.0000000000000001E-5</v>
      </c>
      <c r="Q584" s="195"/>
      <c r="R584" s="195">
        <v>1.0000000000000001E-5</v>
      </c>
      <c r="S584" s="195">
        <f>ROUND(G584*(P584),3)</f>
        <v>0</v>
      </c>
      <c r="T584" s="195"/>
      <c r="U584" s="195"/>
      <c r="V584" s="197">
        <f>ROUND(G584*(X584),3)</f>
        <v>0</v>
      </c>
      <c r="W584" s="198"/>
      <c r="X584" s="191">
        <v>0</v>
      </c>
      <c r="Y584" s="191"/>
      <c r="Z584" s="191">
        <v>0</v>
      </c>
    </row>
    <row r="585" spans="1:26" ht="12" customHeight="1">
      <c r="A585" s="191"/>
      <c r="B585" s="192"/>
      <c r="C585" s="193"/>
      <c r="D585" s="521" t="s">
        <v>90</v>
      </c>
      <c r="E585" s="521"/>
      <c r="F585" s="191"/>
      <c r="G585" s="195"/>
      <c r="H585" s="194"/>
      <c r="I585" s="194"/>
      <c r="J585" s="191"/>
      <c r="K585" s="191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7"/>
      <c r="W585" s="198"/>
      <c r="X585" s="191"/>
      <c r="Y585" s="191"/>
      <c r="Z585" s="191"/>
    </row>
    <row r="586" spans="1:26">
      <c r="A586" s="191"/>
      <c r="B586" s="192"/>
      <c r="C586" s="193"/>
      <c r="D586" s="522" t="s">
        <v>653</v>
      </c>
      <c r="E586" s="522"/>
      <c r="F586" s="191"/>
      <c r="G586" s="195">
        <v>22</v>
      </c>
      <c r="H586" s="194"/>
      <c r="I586" s="194"/>
      <c r="J586" s="191"/>
      <c r="K586" s="191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7"/>
      <c r="W586" s="198"/>
      <c r="X586" s="191"/>
      <c r="Y586" s="191"/>
      <c r="Z586" s="191"/>
    </row>
    <row r="587" spans="1:26" ht="24.95" customHeight="1">
      <c r="A587" s="204"/>
      <c r="B587" s="205">
        <v>95</v>
      </c>
      <c r="C587" s="206" t="s">
        <v>654</v>
      </c>
      <c r="D587" s="532" t="s">
        <v>655</v>
      </c>
      <c r="E587" s="532"/>
      <c r="F587" s="207" t="s">
        <v>169</v>
      </c>
      <c r="G587" s="209">
        <v>22</v>
      </c>
      <c r="H587" s="210"/>
      <c r="I587" s="208">
        <f>ROUND(G587*(H587),2)</f>
        <v>0</v>
      </c>
      <c r="J587" s="207">
        <f>ROUND(G587*(N587),2)</f>
        <v>0</v>
      </c>
      <c r="K587" s="191">
        <f>ROUND(G587*(O587),2)</f>
        <v>0</v>
      </c>
      <c r="L587" s="195">
        <f>ROUND(G587*(H587),2)</f>
        <v>0</v>
      </c>
      <c r="M587" s="195"/>
      <c r="N587" s="195">
        <v>0</v>
      </c>
      <c r="O587" s="195"/>
      <c r="P587" s="195">
        <v>1.2980000000000001E-4</v>
      </c>
      <c r="Q587" s="195"/>
      <c r="R587" s="195">
        <v>1.2980000000000001E-4</v>
      </c>
      <c r="S587" s="195">
        <f>ROUND(G587*(P587),3)</f>
        <v>3.0000000000000001E-3</v>
      </c>
      <c r="T587" s="195"/>
      <c r="U587" s="195"/>
      <c r="V587" s="197">
        <f>ROUND(G587*(X587),3)</f>
        <v>0</v>
      </c>
      <c r="W587" s="198"/>
      <c r="X587" s="191">
        <v>0</v>
      </c>
      <c r="Y587" s="191"/>
      <c r="Z587" s="191">
        <v>0</v>
      </c>
    </row>
    <row r="588" spans="1:26" ht="12" customHeight="1">
      <c r="A588" s="191"/>
      <c r="B588" s="192"/>
      <c r="C588" s="193"/>
      <c r="D588" s="521" t="s">
        <v>90</v>
      </c>
      <c r="E588" s="521"/>
      <c r="F588" s="191"/>
      <c r="G588" s="195"/>
      <c r="H588" s="194"/>
      <c r="I588" s="194"/>
      <c r="J588" s="191"/>
      <c r="K588" s="191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7"/>
      <c r="W588" s="198"/>
      <c r="X588" s="191"/>
      <c r="Y588" s="191"/>
      <c r="Z588" s="191"/>
    </row>
    <row r="589" spans="1:26">
      <c r="A589" s="191"/>
      <c r="B589" s="192"/>
      <c r="C589" s="193"/>
      <c r="D589" s="522" t="s">
        <v>653</v>
      </c>
      <c r="E589" s="522"/>
      <c r="F589" s="191"/>
      <c r="G589" s="195">
        <v>22</v>
      </c>
      <c r="H589" s="194"/>
      <c r="I589" s="194"/>
      <c r="J589" s="191"/>
      <c r="K589" s="191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7"/>
      <c r="W589" s="198"/>
      <c r="X589" s="191"/>
      <c r="Y589" s="191"/>
      <c r="Z589" s="191"/>
    </row>
    <row r="590" spans="1:26" ht="24.95" customHeight="1">
      <c r="A590" s="204"/>
      <c r="B590" s="205">
        <v>96</v>
      </c>
      <c r="C590" s="206" t="s">
        <v>656</v>
      </c>
      <c r="D590" s="532" t="s">
        <v>657</v>
      </c>
      <c r="E590" s="532"/>
      <c r="F590" s="207" t="s">
        <v>77</v>
      </c>
      <c r="G590" s="209">
        <v>25.73</v>
      </c>
      <c r="H590" s="210"/>
      <c r="I590" s="208">
        <f>ROUND(G590*(H590),2)</f>
        <v>0</v>
      </c>
      <c r="J590" s="207">
        <f>ROUND(G590*(N590),2)</f>
        <v>0</v>
      </c>
      <c r="K590" s="191">
        <f>ROUND(G590*(O590),2)</f>
        <v>0</v>
      </c>
      <c r="L590" s="195">
        <f>ROUND(G590*(H590),2)</f>
        <v>0</v>
      </c>
      <c r="M590" s="195"/>
      <c r="N590" s="195">
        <v>0</v>
      </c>
      <c r="O590" s="195"/>
      <c r="P590" s="195">
        <v>3.8999999999999999E-4</v>
      </c>
      <c r="Q590" s="195"/>
      <c r="R590" s="195">
        <v>3.8999999999999999E-4</v>
      </c>
      <c r="S590" s="195">
        <f>ROUND(G590*(P590),3)</f>
        <v>0.01</v>
      </c>
      <c r="T590" s="195"/>
      <c r="U590" s="195"/>
      <c r="V590" s="197">
        <f>ROUND(G590*(X590),3)</f>
        <v>0</v>
      </c>
      <c r="W590" s="198"/>
      <c r="X590" s="191">
        <v>0</v>
      </c>
      <c r="Y590" s="191"/>
      <c r="Z590" s="191">
        <v>0</v>
      </c>
    </row>
    <row r="591" spans="1:26" ht="12" customHeight="1">
      <c r="A591" s="191"/>
      <c r="B591" s="192"/>
      <c r="C591" s="193"/>
      <c r="D591" s="521" t="s">
        <v>371</v>
      </c>
      <c r="E591" s="521"/>
      <c r="F591" s="191"/>
      <c r="G591" s="195"/>
      <c r="H591" s="194"/>
      <c r="I591" s="194"/>
      <c r="J591" s="191"/>
      <c r="K591" s="191"/>
      <c r="L591" s="195"/>
      <c r="M591" s="195"/>
      <c r="N591" s="195"/>
      <c r="O591" s="195"/>
      <c r="P591" s="195"/>
      <c r="Q591" s="195"/>
      <c r="R591" s="195"/>
      <c r="S591" s="195"/>
      <c r="T591" s="195"/>
      <c r="U591" s="195"/>
      <c r="V591" s="197"/>
      <c r="W591" s="198"/>
      <c r="X591" s="191"/>
      <c r="Y591" s="191"/>
      <c r="Z591" s="191"/>
    </row>
    <row r="592" spans="1:26">
      <c r="A592" s="191"/>
      <c r="B592" s="192"/>
      <c r="C592" s="193"/>
      <c r="D592" s="522">
        <v>25.73</v>
      </c>
      <c r="E592" s="522"/>
      <c r="F592" s="191"/>
      <c r="G592" s="195">
        <v>25.73</v>
      </c>
      <c r="H592" s="194"/>
      <c r="I592" s="194"/>
      <c r="J592" s="191"/>
      <c r="K592" s="191"/>
      <c r="L592" s="195"/>
      <c r="M592" s="195"/>
      <c r="N592" s="195"/>
      <c r="O592" s="195"/>
      <c r="P592" s="195"/>
      <c r="Q592" s="195"/>
      <c r="R592" s="195"/>
      <c r="S592" s="195"/>
      <c r="T592" s="195"/>
      <c r="U592" s="195"/>
      <c r="V592" s="197"/>
      <c r="W592" s="198"/>
      <c r="X592" s="191"/>
      <c r="Y592" s="191"/>
      <c r="Z592" s="191"/>
    </row>
    <row r="593" spans="1:26" ht="24.95" customHeight="1">
      <c r="A593" s="204"/>
      <c r="B593" s="205">
        <v>97</v>
      </c>
      <c r="C593" s="206" t="s">
        <v>658</v>
      </c>
      <c r="D593" s="532" t="s">
        <v>659</v>
      </c>
      <c r="E593" s="532"/>
      <c r="F593" s="207" t="s">
        <v>77</v>
      </c>
      <c r="G593" s="209">
        <v>35.414000000000001</v>
      </c>
      <c r="H593" s="210"/>
      <c r="I593" s="208">
        <f>ROUND(G593*(H593),2)</f>
        <v>0</v>
      </c>
      <c r="J593" s="207">
        <f>ROUND(G593*(N593),2)</f>
        <v>0</v>
      </c>
      <c r="K593" s="191">
        <f>ROUND(G593*(O593),2)</f>
        <v>0</v>
      </c>
      <c r="L593" s="195">
        <f>ROUND(G593*(H593),2)</f>
        <v>0</v>
      </c>
      <c r="M593" s="195"/>
      <c r="N593" s="195">
        <v>0</v>
      </c>
      <c r="O593" s="195"/>
      <c r="P593" s="195">
        <v>0</v>
      </c>
      <c r="Q593" s="195"/>
      <c r="R593" s="195">
        <v>0</v>
      </c>
      <c r="S593" s="195">
        <f>ROUND(G593*(P593),3)</f>
        <v>0</v>
      </c>
      <c r="T593" s="195"/>
      <c r="U593" s="195"/>
      <c r="V593" s="197">
        <f>ROUND(G593*(X593),3)</f>
        <v>0</v>
      </c>
      <c r="W593" s="198"/>
      <c r="X593" s="191">
        <v>0</v>
      </c>
      <c r="Y593" s="191"/>
      <c r="Z593" s="191">
        <v>0</v>
      </c>
    </row>
    <row r="594" spans="1:26" ht="12" customHeight="1">
      <c r="A594" s="191"/>
      <c r="B594" s="192"/>
      <c r="C594" s="193"/>
      <c r="D594" s="521" t="s">
        <v>371</v>
      </c>
      <c r="E594" s="521"/>
      <c r="F594" s="191"/>
      <c r="G594" s="195"/>
      <c r="H594" s="194"/>
      <c r="I594" s="194"/>
      <c r="J594" s="191"/>
      <c r="K594" s="191"/>
      <c r="L594" s="195"/>
      <c r="M594" s="195"/>
      <c r="N594" s="195"/>
      <c r="O594" s="195"/>
      <c r="P594" s="195"/>
      <c r="Q594" s="195"/>
      <c r="R594" s="195"/>
      <c r="S594" s="195"/>
      <c r="T594" s="195"/>
      <c r="U594" s="195"/>
      <c r="V594" s="197"/>
      <c r="W594" s="198"/>
      <c r="X594" s="191"/>
      <c r="Y594" s="191"/>
      <c r="Z594" s="191"/>
    </row>
    <row r="595" spans="1:26">
      <c r="A595" s="191"/>
      <c r="B595" s="192"/>
      <c r="C595" s="193"/>
      <c r="D595" s="522">
        <v>25.73</v>
      </c>
      <c r="E595" s="522"/>
      <c r="F595" s="191"/>
      <c r="G595" s="195">
        <v>25.73</v>
      </c>
      <c r="H595" s="194"/>
      <c r="I595" s="194"/>
      <c r="J595" s="191"/>
      <c r="K595" s="191"/>
      <c r="L595" s="195"/>
      <c r="M595" s="195"/>
      <c r="N595" s="195"/>
      <c r="O595" s="195"/>
      <c r="P595" s="195"/>
      <c r="Q595" s="195"/>
      <c r="R595" s="195"/>
      <c r="S595" s="195"/>
      <c r="T595" s="195"/>
      <c r="U595" s="195"/>
      <c r="V595" s="197"/>
      <c r="W595" s="198"/>
      <c r="X595" s="191"/>
      <c r="Y595" s="191"/>
      <c r="Z595" s="191"/>
    </row>
    <row r="596" spans="1:26" ht="12" customHeight="1">
      <c r="A596" s="191"/>
      <c r="B596" s="192"/>
      <c r="C596" s="193"/>
      <c r="D596" s="521" t="s">
        <v>372</v>
      </c>
      <c r="E596" s="521"/>
      <c r="F596" s="191"/>
      <c r="G596" s="195"/>
      <c r="H596" s="194"/>
      <c r="I596" s="194"/>
      <c r="J596" s="191"/>
      <c r="K596" s="191"/>
      <c r="L596" s="195"/>
      <c r="M596" s="195"/>
      <c r="N596" s="195"/>
      <c r="O596" s="195"/>
      <c r="P596" s="195"/>
      <c r="Q596" s="195"/>
      <c r="R596" s="195"/>
      <c r="S596" s="195"/>
      <c r="T596" s="195"/>
      <c r="U596" s="195"/>
      <c r="V596" s="197"/>
      <c r="W596" s="198"/>
      <c r="X596" s="191"/>
      <c r="Y596" s="191"/>
      <c r="Z596" s="191"/>
    </row>
    <row r="597" spans="1:26">
      <c r="A597" s="191"/>
      <c r="B597" s="192"/>
      <c r="C597" s="193"/>
      <c r="D597" s="522" t="s">
        <v>373</v>
      </c>
      <c r="E597" s="522"/>
      <c r="F597" s="191"/>
      <c r="G597" s="195">
        <v>9.6839999999999993</v>
      </c>
      <c r="H597" s="194"/>
      <c r="I597" s="194"/>
      <c r="J597" s="191"/>
      <c r="K597" s="191"/>
      <c r="L597" s="195"/>
      <c r="M597" s="195"/>
      <c r="N597" s="195"/>
      <c r="O597" s="195"/>
      <c r="P597" s="195"/>
      <c r="Q597" s="195"/>
      <c r="R597" s="195"/>
      <c r="S597" s="195"/>
      <c r="T597" s="195"/>
      <c r="U597" s="195"/>
      <c r="V597" s="197"/>
      <c r="W597" s="198"/>
      <c r="X597" s="191"/>
      <c r="Y597" s="191"/>
      <c r="Z597" s="191"/>
    </row>
    <row r="598" spans="1:26" ht="24.95" customHeight="1">
      <c r="A598" s="204"/>
      <c r="B598" s="205">
        <v>98</v>
      </c>
      <c r="C598" s="206" t="s">
        <v>660</v>
      </c>
      <c r="D598" s="532" t="s">
        <v>661</v>
      </c>
      <c r="E598" s="532"/>
      <c r="F598" s="207" t="s">
        <v>161</v>
      </c>
      <c r="G598" s="209">
        <v>0.3</v>
      </c>
      <c r="H598" s="210"/>
      <c r="I598" s="208">
        <f>ROUND(G598*(H598),2)</f>
        <v>0</v>
      </c>
      <c r="J598" s="207">
        <f>ROUND(G598*(N598),2)</f>
        <v>0</v>
      </c>
      <c r="K598" s="191">
        <f>ROUND(G598*(O598),2)</f>
        <v>0</v>
      </c>
      <c r="L598" s="195">
        <f>ROUND(G598*(H598),2)</f>
        <v>0</v>
      </c>
      <c r="M598" s="195"/>
      <c r="N598" s="195">
        <v>0</v>
      </c>
      <c r="O598" s="195"/>
      <c r="P598" s="195">
        <v>0</v>
      </c>
      <c r="Q598" s="195"/>
      <c r="R598" s="195">
        <v>0</v>
      </c>
      <c r="S598" s="195">
        <f>ROUND(G598*(P598),3)</f>
        <v>0</v>
      </c>
      <c r="T598" s="195"/>
      <c r="U598" s="195"/>
      <c r="V598" s="197">
        <f>ROUND(G598*(X598),3)</f>
        <v>0</v>
      </c>
      <c r="W598" s="198"/>
      <c r="X598" s="191">
        <v>0</v>
      </c>
      <c r="Y598" s="191"/>
      <c r="Z598" s="191">
        <v>0</v>
      </c>
    </row>
    <row r="599" spans="1:26" ht="24.95" customHeight="1">
      <c r="A599" s="204"/>
      <c r="B599" s="205">
        <v>99</v>
      </c>
      <c r="C599" s="206" t="s">
        <v>662</v>
      </c>
      <c r="D599" s="532" t="s">
        <v>663</v>
      </c>
      <c r="E599" s="532"/>
      <c r="F599" s="207" t="s">
        <v>169</v>
      </c>
      <c r="G599" s="209">
        <v>44.957999999999998</v>
      </c>
      <c r="H599" s="210"/>
      <c r="I599" s="208">
        <f>ROUND(G599*(H599),2)</f>
        <v>0</v>
      </c>
      <c r="J599" s="207">
        <f>ROUND(G599*(N599),2)</f>
        <v>0</v>
      </c>
      <c r="K599" s="191">
        <f>ROUND(G599*(O599),2)</f>
        <v>0</v>
      </c>
      <c r="L599" s="195">
        <f>ROUND(G599*(H599),2)</f>
        <v>0</v>
      </c>
      <c r="M599" s="195"/>
      <c r="N599" s="195">
        <v>0</v>
      </c>
      <c r="O599" s="195"/>
      <c r="P599" s="195">
        <v>0</v>
      </c>
      <c r="Q599" s="195"/>
      <c r="R599" s="195">
        <v>0</v>
      </c>
      <c r="S599" s="195">
        <f>ROUND(G599*(P599),3)</f>
        <v>0</v>
      </c>
      <c r="T599" s="195"/>
      <c r="U599" s="195"/>
      <c r="V599" s="197">
        <f>ROUND(G599*(X599),3)</f>
        <v>0</v>
      </c>
      <c r="W599" s="198"/>
      <c r="X599" s="191">
        <v>0</v>
      </c>
      <c r="Y599" s="191"/>
      <c r="Z599" s="191">
        <v>0</v>
      </c>
    </row>
    <row r="600" spans="1:26" ht="12" customHeight="1">
      <c r="A600" s="191"/>
      <c r="B600" s="192"/>
      <c r="C600" s="193"/>
      <c r="D600" s="521" t="s">
        <v>646</v>
      </c>
      <c r="E600" s="521"/>
      <c r="F600" s="191"/>
      <c r="G600" s="195"/>
      <c r="H600" s="194"/>
      <c r="I600" s="194"/>
      <c r="J600" s="191"/>
      <c r="K600" s="191"/>
      <c r="L600" s="195"/>
      <c r="M600" s="195"/>
      <c r="N600" s="195"/>
      <c r="O600" s="195"/>
      <c r="P600" s="195"/>
      <c r="Q600" s="195"/>
      <c r="R600" s="195"/>
      <c r="S600" s="195"/>
      <c r="T600" s="195"/>
      <c r="U600" s="195"/>
      <c r="V600" s="197"/>
      <c r="W600" s="198"/>
      <c r="X600" s="191"/>
      <c r="Y600" s="191"/>
      <c r="Z600" s="191"/>
    </row>
    <row r="601" spans="1:26">
      <c r="A601" s="191"/>
      <c r="B601" s="192"/>
      <c r="C601" s="193"/>
      <c r="D601" s="522" t="s">
        <v>664</v>
      </c>
      <c r="E601" s="522"/>
      <c r="F601" s="191"/>
      <c r="G601" s="195">
        <v>29.25</v>
      </c>
      <c r="H601" s="194"/>
      <c r="I601" s="194"/>
      <c r="J601" s="191"/>
      <c r="K601" s="191"/>
      <c r="L601" s="195"/>
      <c r="M601" s="195"/>
      <c r="N601" s="195"/>
      <c r="O601" s="195"/>
      <c r="P601" s="195"/>
      <c r="Q601" s="195"/>
      <c r="R601" s="195"/>
      <c r="S601" s="195"/>
      <c r="T601" s="195"/>
      <c r="U601" s="195"/>
      <c r="V601" s="197"/>
      <c r="W601" s="198"/>
      <c r="X601" s="191"/>
      <c r="Y601" s="191"/>
      <c r="Z601" s="191"/>
    </row>
    <row r="602" spans="1:26" ht="12" customHeight="1">
      <c r="A602" s="191"/>
      <c r="B602" s="192"/>
      <c r="C602" s="193"/>
      <c r="D602" s="521" t="s">
        <v>372</v>
      </c>
      <c r="E602" s="521"/>
      <c r="F602" s="191"/>
      <c r="G602" s="195"/>
      <c r="H602" s="194"/>
      <c r="I602" s="194"/>
      <c r="J602" s="191"/>
      <c r="K602" s="191"/>
      <c r="L602" s="195"/>
      <c r="M602" s="195"/>
      <c r="N602" s="195"/>
      <c r="O602" s="195"/>
      <c r="P602" s="195"/>
      <c r="Q602" s="195"/>
      <c r="R602" s="195"/>
      <c r="S602" s="195"/>
      <c r="T602" s="195"/>
      <c r="U602" s="195"/>
      <c r="V602" s="197"/>
      <c r="W602" s="198"/>
      <c r="X602" s="191"/>
      <c r="Y602" s="191"/>
      <c r="Z602" s="191"/>
    </row>
    <row r="603" spans="1:26">
      <c r="A603" s="191"/>
      <c r="B603" s="192"/>
      <c r="C603" s="193"/>
      <c r="D603" s="522" t="s">
        <v>647</v>
      </c>
      <c r="E603" s="522"/>
      <c r="F603" s="191"/>
      <c r="G603" s="195">
        <v>15.708</v>
      </c>
      <c r="H603" s="194"/>
      <c r="I603" s="194"/>
      <c r="J603" s="191"/>
      <c r="K603" s="191"/>
      <c r="L603" s="195"/>
      <c r="M603" s="195"/>
      <c r="N603" s="195"/>
      <c r="O603" s="195"/>
      <c r="P603" s="195"/>
      <c r="Q603" s="195"/>
      <c r="R603" s="195"/>
      <c r="S603" s="195"/>
      <c r="T603" s="195"/>
      <c r="U603" s="195"/>
      <c r="V603" s="197"/>
      <c r="W603" s="198"/>
      <c r="X603" s="191"/>
      <c r="Y603" s="191"/>
      <c r="Z603" s="191"/>
    </row>
    <row r="604" spans="1:26" ht="24.95" customHeight="1">
      <c r="A604" s="204"/>
      <c r="B604" s="205">
        <v>100</v>
      </c>
      <c r="C604" s="206" t="s">
        <v>665</v>
      </c>
      <c r="D604" s="532" t="s">
        <v>666</v>
      </c>
      <c r="E604" s="532"/>
      <c r="F604" s="207" t="s">
        <v>77</v>
      </c>
      <c r="G604" s="209">
        <v>35.414000000000001</v>
      </c>
      <c r="H604" s="210"/>
      <c r="I604" s="208">
        <f>ROUND(G604*(H604),2)</f>
        <v>0</v>
      </c>
      <c r="J604" s="207">
        <f>ROUND(G604*(N604),2)</f>
        <v>0</v>
      </c>
      <c r="K604" s="191">
        <f>ROUND(G604*(O604),2)</f>
        <v>0</v>
      </c>
      <c r="L604" s="195">
        <f>ROUND(G604*(H604),2)</f>
        <v>0</v>
      </c>
      <c r="M604" s="195"/>
      <c r="N604" s="195">
        <v>0</v>
      </c>
      <c r="O604" s="195"/>
      <c r="P604" s="195">
        <v>0</v>
      </c>
      <c r="Q604" s="195"/>
      <c r="R604" s="195">
        <v>0</v>
      </c>
      <c r="S604" s="195">
        <f>ROUND(G604*(P604),3)</f>
        <v>0</v>
      </c>
      <c r="T604" s="195"/>
      <c r="U604" s="195"/>
      <c r="V604" s="197">
        <f>ROUND(G604*(X604),3)</f>
        <v>3.5000000000000003E-2</v>
      </c>
      <c r="W604" s="198"/>
      <c r="X604" s="191">
        <v>1E-3</v>
      </c>
      <c r="Y604" s="191"/>
      <c r="Z604" s="191">
        <v>0</v>
      </c>
    </row>
    <row r="605" spans="1:26" ht="12" customHeight="1">
      <c r="A605" s="191"/>
      <c r="B605" s="192"/>
      <c r="C605" s="193"/>
      <c r="D605" s="521" t="s">
        <v>371</v>
      </c>
      <c r="E605" s="521"/>
      <c r="F605" s="191"/>
      <c r="G605" s="195"/>
      <c r="H605" s="194"/>
      <c r="I605" s="194"/>
      <c r="J605" s="191"/>
      <c r="K605" s="191"/>
      <c r="L605" s="195"/>
      <c r="M605" s="195"/>
      <c r="N605" s="195"/>
      <c r="O605" s="195"/>
      <c r="P605" s="195"/>
      <c r="Q605" s="195"/>
      <c r="R605" s="195"/>
      <c r="S605" s="195"/>
      <c r="T605" s="195"/>
      <c r="U605" s="195"/>
      <c r="V605" s="197"/>
      <c r="W605" s="198"/>
      <c r="X605" s="191"/>
      <c r="Y605" s="191"/>
      <c r="Z605" s="191"/>
    </row>
    <row r="606" spans="1:26">
      <c r="A606" s="191"/>
      <c r="B606" s="192"/>
      <c r="C606" s="193"/>
      <c r="D606" s="522">
        <v>25.73</v>
      </c>
      <c r="E606" s="522"/>
      <c r="F606" s="191"/>
      <c r="G606" s="195">
        <v>25.73</v>
      </c>
      <c r="H606" s="194"/>
      <c r="I606" s="194"/>
      <c r="J606" s="191"/>
      <c r="K606" s="191"/>
      <c r="L606" s="195"/>
      <c r="M606" s="195"/>
      <c r="N606" s="195"/>
      <c r="O606" s="195"/>
      <c r="P606" s="195"/>
      <c r="Q606" s="195"/>
      <c r="R606" s="195"/>
      <c r="S606" s="195"/>
      <c r="T606" s="195"/>
      <c r="U606" s="195"/>
      <c r="V606" s="197"/>
      <c r="W606" s="198"/>
      <c r="X606" s="191"/>
      <c r="Y606" s="191"/>
      <c r="Z606" s="191"/>
    </row>
    <row r="607" spans="1:26" ht="12" customHeight="1">
      <c r="A607" s="191"/>
      <c r="B607" s="192"/>
      <c r="C607" s="193"/>
      <c r="D607" s="521" t="s">
        <v>372</v>
      </c>
      <c r="E607" s="521"/>
      <c r="F607" s="191"/>
      <c r="G607" s="195"/>
      <c r="H607" s="194"/>
      <c r="I607" s="194"/>
      <c r="J607" s="191"/>
      <c r="K607" s="191"/>
      <c r="L607" s="195"/>
      <c r="M607" s="195"/>
      <c r="N607" s="195"/>
      <c r="O607" s="195"/>
      <c r="P607" s="195"/>
      <c r="Q607" s="195"/>
      <c r="R607" s="195"/>
      <c r="S607" s="195"/>
      <c r="T607" s="195"/>
      <c r="U607" s="195"/>
      <c r="V607" s="197"/>
      <c r="W607" s="198"/>
      <c r="X607" s="191"/>
      <c r="Y607" s="191"/>
      <c r="Z607" s="191"/>
    </row>
    <row r="608" spans="1:26">
      <c r="A608" s="191"/>
      <c r="B608" s="192"/>
      <c r="C608" s="193"/>
      <c r="D608" s="522" t="s">
        <v>373</v>
      </c>
      <c r="E608" s="522"/>
      <c r="F608" s="191"/>
      <c r="G608" s="195">
        <v>9.6839999999999993</v>
      </c>
      <c r="H608" s="194"/>
      <c r="I608" s="194"/>
      <c r="J608" s="191"/>
      <c r="K608" s="191"/>
      <c r="L608" s="195"/>
      <c r="M608" s="195"/>
      <c r="N608" s="195"/>
      <c r="O608" s="195"/>
      <c r="P608" s="195"/>
      <c r="Q608" s="195"/>
      <c r="R608" s="195"/>
      <c r="S608" s="195"/>
      <c r="T608" s="195"/>
      <c r="U608" s="195"/>
      <c r="V608" s="197"/>
      <c r="W608" s="198"/>
      <c r="X608" s="191"/>
      <c r="Y608" s="191"/>
      <c r="Z608" s="191"/>
    </row>
    <row r="609" spans="1:26" ht="24.95" customHeight="1">
      <c r="A609" s="213"/>
      <c r="B609" s="214">
        <v>101</v>
      </c>
      <c r="C609" s="215" t="s">
        <v>667</v>
      </c>
      <c r="D609" s="534" t="s">
        <v>668</v>
      </c>
      <c r="E609" s="534"/>
      <c r="F609" s="216" t="s">
        <v>169</v>
      </c>
      <c r="G609" s="217">
        <v>27.5</v>
      </c>
      <c r="H609" s="218"/>
      <c r="I609" s="219">
        <f>ROUND(G609*(H609),2)</f>
        <v>0</v>
      </c>
      <c r="J609" s="216">
        <f>ROUND(G609*(N609),2)</f>
        <v>0</v>
      </c>
      <c r="K609" s="191">
        <f>ROUND(G609*(O609),2)</f>
        <v>0</v>
      </c>
      <c r="L609" s="195">
        <f>ROUND(G609*(H609),2)</f>
        <v>0</v>
      </c>
      <c r="M609" s="195">
        <f>ROUND(G609*(H609),2)</f>
        <v>0</v>
      </c>
      <c r="N609" s="195">
        <v>0</v>
      </c>
      <c r="O609" s="195"/>
      <c r="P609" s="195">
        <v>0</v>
      </c>
      <c r="Q609" s="195"/>
      <c r="R609" s="195">
        <v>0</v>
      </c>
      <c r="S609" s="195">
        <f>ROUND(G609*(P609),3)</f>
        <v>0</v>
      </c>
      <c r="T609" s="195"/>
      <c r="U609" s="195"/>
      <c r="V609" s="197">
        <f>ROUND(G609*(X609),3)</f>
        <v>0</v>
      </c>
      <c r="W609" s="198"/>
      <c r="X609" s="191">
        <v>0</v>
      </c>
      <c r="Y609" s="191"/>
      <c r="Z609" s="191">
        <v>0</v>
      </c>
    </row>
    <row r="610" spans="1:26" ht="12" customHeight="1">
      <c r="A610" s="191"/>
      <c r="B610" s="192"/>
      <c r="C610" s="193"/>
      <c r="D610" s="521" t="s">
        <v>90</v>
      </c>
      <c r="E610" s="521"/>
      <c r="F610" s="191"/>
      <c r="G610" s="195"/>
      <c r="H610" s="194"/>
      <c r="I610" s="194"/>
      <c r="J610" s="191"/>
      <c r="K610" s="191"/>
      <c r="L610" s="195"/>
      <c r="M610" s="195"/>
      <c r="N610" s="195"/>
      <c r="O610" s="195"/>
      <c r="P610" s="195"/>
      <c r="Q610" s="195"/>
      <c r="R610" s="195"/>
      <c r="S610" s="195"/>
      <c r="T610" s="195"/>
      <c r="U610" s="195"/>
      <c r="V610" s="197"/>
      <c r="W610" s="198"/>
      <c r="X610" s="191"/>
      <c r="Y610" s="191"/>
      <c r="Z610" s="191"/>
    </row>
    <row r="611" spans="1:26">
      <c r="A611" s="191"/>
      <c r="B611" s="192"/>
      <c r="C611" s="193"/>
      <c r="D611" s="522" t="s">
        <v>669</v>
      </c>
      <c r="E611" s="522"/>
      <c r="F611" s="191"/>
      <c r="G611" s="195">
        <v>24.2</v>
      </c>
      <c r="H611" s="194"/>
      <c r="I611" s="194"/>
      <c r="J611" s="191"/>
      <c r="K611" s="191"/>
      <c r="L611" s="195"/>
      <c r="M611" s="195"/>
      <c r="N611" s="195"/>
      <c r="O611" s="195"/>
      <c r="P611" s="195"/>
      <c r="Q611" s="195"/>
      <c r="R611" s="195"/>
      <c r="S611" s="195"/>
      <c r="T611" s="195"/>
      <c r="U611" s="195"/>
      <c r="V611" s="197"/>
      <c r="W611" s="198"/>
      <c r="X611" s="191"/>
      <c r="Y611" s="191"/>
      <c r="Z611" s="191"/>
    </row>
    <row r="612" spans="1:26" ht="12" customHeight="1">
      <c r="A612" s="191"/>
      <c r="B612" s="192"/>
      <c r="C612" s="193"/>
      <c r="D612" s="521" t="s">
        <v>90</v>
      </c>
      <c r="E612" s="521"/>
      <c r="F612" s="191"/>
      <c r="G612" s="195"/>
      <c r="H612" s="194"/>
      <c r="I612" s="194"/>
      <c r="J612" s="191"/>
      <c r="K612" s="191"/>
      <c r="L612" s="195"/>
      <c r="M612" s="195"/>
      <c r="N612" s="195"/>
      <c r="O612" s="195"/>
      <c r="P612" s="195"/>
      <c r="Q612" s="195"/>
      <c r="R612" s="195"/>
      <c r="S612" s="195"/>
      <c r="T612" s="195"/>
      <c r="U612" s="195"/>
      <c r="V612" s="197"/>
      <c r="W612" s="198"/>
      <c r="X612" s="191"/>
      <c r="Y612" s="191"/>
      <c r="Z612" s="191"/>
    </row>
    <row r="613" spans="1:26">
      <c r="A613" s="191"/>
      <c r="B613" s="192"/>
      <c r="C613" s="193"/>
      <c r="D613" s="522" t="s">
        <v>670</v>
      </c>
      <c r="E613" s="522"/>
      <c r="F613" s="191"/>
      <c r="G613" s="195">
        <v>3.3</v>
      </c>
      <c r="H613" s="194"/>
      <c r="I613" s="194"/>
      <c r="J613" s="191"/>
      <c r="K613" s="191"/>
      <c r="L613" s="195"/>
      <c r="M613" s="195"/>
      <c r="N613" s="195"/>
      <c r="O613" s="195"/>
      <c r="P613" s="195"/>
      <c r="Q613" s="195"/>
      <c r="R613" s="195"/>
      <c r="S613" s="195"/>
      <c r="T613" s="195"/>
      <c r="U613" s="195"/>
      <c r="V613" s="197"/>
      <c r="W613" s="198"/>
      <c r="X613" s="191"/>
      <c r="Y613" s="191"/>
      <c r="Z613" s="191"/>
    </row>
    <row r="614" spans="1:26" ht="24.95" customHeight="1">
      <c r="A614" s="213"/>
      <c r="B614" s="214">
        <v>102</v>
      </c>
      <c r="C614" s="215" t="s">
        <v>671</v>
      </c>
      <c r="D614" s="534" t="s">
        <v>672</v>
      </c>
      <c r="E614" s="534"/>
      <c r="F614" s="216" t="s">
        <v>77</v>
      </c>
      <c r="G614" s="217">
        <v>47.073999999999998</v>
      </c>
      <c r="H614" s="218"/>
      <c r="I614" s="219">
        <f>ROUND(G614*(H614),2)</f>
        <v>0</v>
      </c>
      <c r="J614" s="216">
        <f>ROUND(G614*(N614),2)</f>
        <v>0</v>
      </c>
      <c r="K614" s="191">
        <f>ROUND(G614*(O614),2)</f>
        <v>0</v>
      </c>
      <c r="L614" s="195">
        <f>ROUND(G614*(H614),2)</f>
        <v>0</v>
      </c>
      <c r="M614" s="195">
        <f>ROUND(G614*(H614),2)</f>
        <v>0</v>
      </c>
      <c r="N614" s="195">
        <v>0</v>
      </c>
      <c r="O614" s="195"/>
      <c r="P614" s="195">
        <v>0</v>
      </c>
      <c r="Q614" s="195"/>
      <c r="R614" s="195">
        <v>0</v>
      </c>
      <c r="S614" s="195">
        <f>ROUND(G614*(P614),3)</f>
        <v>0</v>
      </c>
      <c r="T614" s="195"/>
      <c r="U614" s="195"/>
      <c r="V614" s="197">
        <f>ROUND(G614*(X614),3)</f>
        <v>0</v>
      </c>
      <c r="W614" s="198"/>
      <c r="X614" s="191">
        <v>0</v>
      </c>
      <c r="Y614" s="191"/>
      <c r="Z614" s="191">
        <v>0</v>
      </c>
    </row>
    <row r="615" spans="1:26" ht="12" customHeight="1">
      <c r="A615" s="191"/>
      <c r="B615" s="192"/>
      <c r="C615" s="193"/>
      <c r="D615" s="521" t="s">
        <v>673</v>
      </c>
      <c r="E615" s="521"/>
      <c r="F615" s="191"/>
      <c r="G615" s="195"/>
      <c r="H615" s="194"/>
      <c r="I615" s="194"/>
      <c r="J615" s="191"/>
      <c r="K615" s="191"/>
      <c r="L615" s="195"/>
      <c r="M615" s="195"/>
      <c r="N615" s="195"/>
      <c r="O615" s="195"/>
      <c r="P615" s="195"/>
      <c r="Q615" s="195"/>
      <c r="R615" s="195"/>
      <c r="S615" s="195"/>
      <c r="T615" s="195"/>
      <c r="U615" s="195"/>
      <c r="V615" s="197"/>
      <c r="W615" s="198"/>
      <c r="X615" s="191"/>
      <c r="Y615" s="191"/>
      <c r="Z615" s="191"/>
    </row>
    <row r="616" spans="1:26">
      <c r="A616" s="191"/>
      <c r="B616" s="192"/>
      <c r="C616" s="193"/>
      <c r="D616" s="522" t="s">
        <v>674</v>
      </c>
      <c r="E616" s="522"/>
      <c r="F616" s="191"/>
      <c r="G616" s="195">
        <v>42.167999999999999</v>
      </c>
      <c r="H616" s="194"/>
      <c r="I616" s="194"/>
      <c r="J616" s="191"/>
      <c r="K616" s="191"/>
      <c r="L616" s="195"/>
      <c r="M616" s="195"/>
      <c r="N616" s="195"/>
      <c r="O616" s="195"/>
      <c r="P616" s="195"/>
      <c r="Q616" s="195"/>
      <c r="R616" s="195"/>
      <c r="S616" s="195"/>
      <c r="T616" s="195"/>
      <c r="U616" s="195"/>
      <c r="V616" s="197"/>
      <c r="W616" s="198"/>
      <c r="X616" s="191"/>
      <c r="Y616" s="191"/>
      <c r="Z616" s="191"/>
    </row>
    <row r="617" spans="1:26" ht="12" customHeight="1">
      <c r="A617" s="191"/>
      <c r="B617" s="192"/>
      <c r="C617" s="193"/>
      <c r="D617" s="521" t="s">
        <v>675</v>
      </c>
      <c r="E617" s="521"/>
      <c r="F617" s="191"/>
      <c r="G617" s="195"/>
      <c r="H617" s="194"/>
      <c r="I617" s="194"/>
      <c r="J617" s="191"/>
      <c r="K617" s="191"/>
      <c r="L617" s="195"/>
      <c r="M617" s="195"/>
      <c r="N617" s="195"/>
      <c r="O617" s="195"/>
      <c r="P617" s="195"/>
      <c r="Q617" s="195"/>
      <c r="R617" s="195"/>
      <c r="S617" s="195"/>
      <c r="T617" s="195"/>
      <c r="U617" s="195"/>
      <c r="V617" s="197"/>
      <c r="W617" s="198"/>
      <c r="X617" s="191"/>
      <c r="Y617" s="191"/>
      <c r="Z617" s="191"/>
    </row>
    <row r="618" spans="1:26">
      <c r="A618" s="191"/>
      <c r="B618" s="192"/>
      <c r="C618" s="193"/>
      <c r="D618" s="522" t="s">
        <v>676</v>
      </c>
      <c r="E618" s="522"/>
      <c r="F618" s="191"/>
      <c r="G618" s="195">
        <v>4.9059999999999997</v>
      </c>
      <c r="H618" s="194"/>
      <c r="I618" s="194"/>
      <c r="J618" s="191"/>
      <c r="K618" s="191"/>
      <c r="L618" s="195"/>
      <c r="M618" s="195"/>
      <c r="N618" s="195"/>
      <c r="O618" s="195"/>
      <c r="P618" s="195"/>
      <c r="Q618" s="195"/>
      <c r="R618" s="195"/>
      <c r="S618" s="195"/>
      <c r="T618" s="195"/>
      <c r="U618" s="195"/>
      <c r="V618" s="197"/>
      <c r="W618" s="198"/>
      <c r="X618" s="191"/>
      <c r="Y618" s="191"/>
      <c r="Z618" s="191"/>
    </row>
    <row r="619" spans="1:26" ht="24.95" customHeight="1">
      <c r="A619" s="213"/>
      <c r="B619" s="214">
        <v>103</v>
      </c>
      <c r="C619" s="215" t="s">
        <v>677</v>
      </c>
      <c r="D619" s="534" t="s">
        <v>678</v>
      </c>
      <c r="E619" s="534"/>
      <c r="F619" s="216" t="s">
        <v>169</v>
      </c>
      <c r="G619" s="217">
        <v>51.726999999999997</v>
      </c>
      <c r="H619" s="218"/>
      <c r="I619" s="219">
        <f>ROUND(G619*(H619),2)</f>
        <v>0</v>
      </c>
      <c r="J619" s="216">
        <f>ROUND(G619*(N619),2)</f>
        <v>0</v>
      </c>
      <c r="K619" s="191">
        <f>ROUND(G619*(O619),2)</f>
        <v>0</v>
      </c>
      <c r="L619" s="195">
        <f>ROUND(G619*(H619),2)</f>
        <v>0</v>
      </c>
      <c r="M619" s="195">
        <f>ROUND(G619*(H619),2)</f>
        <v>0</v>
      </c>
      <c r="N619" s="195">
        <v>0</v>
      </c>
      <c r="O619" s="195"/>
      <c r="P619" s="195">
        <v>0</v>
      </c>
      <c r="Q619" s="195"/>
      <c r="R619" s="195">
        <v>0</v>
      </c>
      <c r="S619" s="195">
        <f>ROUND(G619*(P619),3)</f>
        <v>0</v>
      </c>
      <c r="T619" s="195"/>
      <c r="U619" s="195"/>
      <c r="V619" s="197">
        <f>ROUND(G619*(X619),3)</f>
        <v>0</v>
      </c>
      <c r="W619" s="198"/>
      <c r="X619" s="191">
        <v>0</v>
      </c>
      <c r="Y619" s="191"/>
      <c r="Z619" s="191">
        <v>0</v>
      </c>
    </row>
    <row r="620" spans="1:26" ht="12" customHeight="1">
      <c r="A620" s="191"/>
      <c r="B620" s="192"/>
      <c r="C620" s="193"/>
      <c r="D620" s="521" t="s">
        <v>90</v>
      </c>
      <c r="E620" s="521"/>
      <c r="F620" s="191"/>
      <c r="G620" s="195"/>
      <c r="H620" s="194"/>
      <c r="I620" s="194"/>
      <c r="J620" s="191"/>
      <c r="K620" s="191"/>
      <c r="L620" s="195"/>
      <c r="M620" s="195"/>
      <c r="N620" s="195"/>
      <c r="O620" s="195"/>
      <c r="P620" s="195"/>
      <c r="Q620" s="195"/>
      <c r="R620" s="195"/>
      <c r="S620" s="195"/>
      <c r="T620" s="195"/>
      <c r="U620" s="195"/>
      <c r="V620" s="197"/>
      <c r="W620" s="198"/>
      <c r="X620" s="191"/>
      <c r="Y620" s="191"/>
      <c r="Z620" s="191"/>
    </row>
    <row r="621" spans="1:26">
      <c r="A621" s="191"/>
      <c r="B621" s="192"/>
      <c r="C621" s="193"/>
      <c r="D621" s="522" t="s">
        <v>679</v>
      </c>
      <c r="E621" s="522"/>
      <c r="F621" s="191"/>
      <c r="G621" s="195">
        <v>51.726999999999997</v>
      </c>
      <c r="H621" s="194"/>
      <c r="I621" s="194"/>
      <c r="J621" s="191"/>
      <c r="K621" s="191"/>
      <c r="L621" s="195"/>
      <c r="M621" s="195"/>
      <c r="N621" s="195"/>
      <c r="O621" s="195"/>
      <c r="P621" s="195"/>
      <c r="Q621" s="195"/>
      <c r="R621" s="195"/>
      <c r="S621" s="195"/>
      <c r="T621" s="195"/>
      <c r="U621" s="195"/>
      <c r="V621" s="197"/>
      <c r="W621" s="198"/>
      <c r="X621" s="191"/>
      <c r="Y621" s="191"/>
      <c r="Z621" s="191"/>
    </row>
    <row r="622" spans="1:26">
      <c r="A622" s="191"/>
      <c r="B622" s="192"/>
      <c r="C622" s="199" t="s">
        <v>642</v>
      </c>
      <c r="D622" s="528" t="s">
        <v>643</v>
      </c>
      <c r="E622" s="528"/>
      <c r="F622" s="191"/>
      <c r="G622" s="195"/>
      <c r="H622" s="194"/>
      <c r="I622" s="200">
        <f>ROUND((SUM(I576:I621))/1,2)</f>
        <v>0</v>
      </c>
      <c r="J622" s="212"/>
      <c r="K622" s="212"/>
      <c r="L622" s="202">
        <f>ROUND((SUM(L576:L621))/1,2)</f>
        <v>0</v>
      </c>
      <c r="M622" s="202">
        <f>ROUND((SUM(M576:M621))/1,2)</f>
        <v>0</v>
      </c>
      <c r="N622" s="202"/>
      <c r="O622" s="202"/>
      <c r="P622" s="202"/>
      <c r="Q622" s="202"/>
      <c r="R622" s="202"/>
      <c r="S622" s="202">
        <f>ROUND((SUM(S576:S621))/1,2)</f>
        <v>0.04</v>
      </c>
      <c r="T622" s="202"/>
      <c r="U622" s="202"/>
      <c r="V622" s="203">
        <f>ROUND((SUM(V576:V621))/1,2)</f>
        <v>0.04</v>
      </c>
      <c r="W622" s="198"/>
      <c r="X622" s="191"/>
      <c r="Y622" s="191"/>
      <c r="Z622" s="191"/>
    </row>
    <row r="623" spans="1:26">
      <c r="A623" s="191"/>
      <c r="B623" s="192"/>
      <c r="C623" s="193"/>
      <c r="D623" s="522"/>
      <c r="E623" s="522"/>
      <c r="F623" s="191"/>
      <c r="G623" s="195"/>
      <c r="H623" s="194"/>
      <c r="I623" s="194"/>
      <c r="J623" s="191"/>
      <c r="K623" s="191"/>
      <c r="L623" s="195"/>
      <c r="M623" s="195"/>
      <c r="N623" s="195"/>
      <c r="O623" s="195"/>
      <c r="P623" s="195"/>
      <c r="Q623" s="195"/>
      <c r="R623" s="195"/>
      <c r="S623" s="195"/>
      <c r="T623" s="195"/>
      <c r="U623" s="195"/>
      <c r="V623" s="197"/>
      <c r="W623" s="198"/>
      <c r="X623" s="191"/>
      <c r="Y623" s="191"/>
      <c r="Z623" s="191"/>
    </row>
    <row r="624" spans="1:26" ht="23.25" customHeight="1">
      <c r="A624" s="191"/>
      <c r="B624" s="192"/>
      <c r="C624" s="199" t="s">
        <v>680</v>
      </c>
      <c r="D624" s="528" t="s">
        <v>681</v>
      </c>
      <c r="E624" s="528"/>
      <c r="F624" s="191"/>
      <c r="G624" s="195"/>
      <c r="H624" s="194"/>
      <c r="I624" s="194"/>
      <c r="J624" s="191"/>
      <c r="K624" s="191"/>
      <c r="L624" s="195"/>
      <c r="M624" s="195"/>
      <c r="N624" s="195"/>
      <c r="O624" s="195"/>
      <c r="P624" s="195"/>
      <c r="Q624" s="195"/>
      <c r="R624" s="195"/>
      <c r="S624" s="195"/>
      <c r="T624" s="195"/>
      <c r="U624" s="195"/>
      <c r="V624" s="197"/>
      <c r="W624" s="198"/>
      <c r="X624" s="191"/>
      <c r="Y624" s="191"/>
      <c r="Z624" s="191"/>
    </row>
    <row r="625" spans="1:26" ht="39.950000000000003" customHeight="1">
      <c r="A625" s="204"/>
      <c r="B625" s="205">
        <v>104</v>
      </c>
      <c r="C625" s="206" t="s">
        <v>682</v>
      </c>
      <c r="D625" s="532" t="s">
        <v>683</v>
      </c>
      <c r="E625" s="532"/>
      <c r="F625" s="207" t="s">
        <v>77</v>
      </c>
      <c r="G625" s="209">
        <v>30</v>
      </c>
      <c r="H625" s="210"/>
      <c r="I625" s="208">
        <f>ROUND(G625*(H625),2)</f>
        <v>0</v>
      </c>
      <c r="J625" s="207">
        <f>ROUND(G625*(N625),2)</f>
        <v>0</v>
      </c>
      <c r="K625" s="191">
        <f>ROUND(G625*(O625),2)</f>
        <v>0</v>
      </c>
      <c r="L625" s="195">
        <f>ROUND(G625*(H625),2)</f>
        <v>0</v>
      </c>
      <c r="M625" s="195"/>
      <c r="N625" s="195">
        <v>0</v>
      </c>
      <c r="O625" s="195"/>
      <c r="P625" s="195">
        <v>2.6669999999999999E-2</v>
      </c>
      <c r="Q625" s="195"/>
      <c r="R625" s="195">
        <v>2.6669999999999999E-2</v>
      </c>
      <c r="S625" s="195">
        <f>ROUND(G625*(P625),3)</f>
        <v>0.8</v>
      </c>
      <c r="T625" s="195"/>
      <c r="U625" s="195"/>
      <c r="V625" s="197">
        <f>ROUND(G625*(X625),3)</f>
        <v>0</v>
      </c>
      <c r="W625" s="198"/>
      <c r="X625" s="191">
        <v>0</v>
      </c>
      <c r="Y625" s="191"/>
      <c r="Z625" s="191">
        <v>0</v>
      </c>
    </row>
    <row r="626" spans="1:26" ht="12" customHeight="1">
      <c r="A626" s="191"/>
      <c r="B626" s="192"/>
      <c r="C626" s="193"/>
      <c r="D626" s="521" t="s">
        <v>684</v>
      </c>
      <c r="E626" s="521"/>
      <c r="F626" s="191"/>
      <c r="G626" s="195"/>
      <c r="H626" s="194"/>
      <c r="I626" s="194"/>
      <c r="J626" s="191"/>
      <c r="K626" s="191"/>
      <c r="L626" s="195"/>
      <c r="M626" s="195"/>
      <c r="N626" s="195"/>
      <c r="O626" s="195"/>
      <c r="P626" s="195"/>
      <c r="Q626" s="195"/>
      <c r="R626" s="195"/>
      <c r="S626" s="195"/>
      <c r="T626" s="195"/>
      <c r="U626" s="195"/>
      <c r="V626" s="197"/>
      <c r="W626" s="198"/>
      <c r="X626" s="191"/>
      <c r="Y626" s="191"/>
      <c r="Z626" s="191"/>
    </row>
    <row r="627" spans="1:26">
      <c r="A627" s="191"/>
      <c r="B627" s="192"/>
      <c r="C627" s="193"/>
      <c r="D627" s="522">
        <v>30</v>
      </c>
      <c r="E627" s="522"/>
      <c r="F627" s="191"/>
      <c r="G627" s="195">
        <v>30</v>
      </c>
      <c r="H627" s="194"/>
      <c r="I627" s="194"/>
      <c r="J627" s="191"/>
      <c r="K627" s="191"/>
      <c r="L627" s="195"/>
      <c r="M627" s="195"/>
      <c r="N627" s="195"/>
      <c r="O627" s="195"/>
      <c r="P627" s="195"/>
      <c r="Q627" s="195"/>
      <c r="R627" s="195"/>
      <c r="S627" s="195"/>
      <c r="T627" s="195"/>
      <c r="U627" s="195"/>
      <c r="V627" s="197"/>
      <c r="W627" s="198"/>
      <c r="X627" s="191"/>
      <c r="Y627" s="191"/>
      <c r="Z627" s="191"/>
    </row>
    <row r="628" spans="1:26" ht="24.95" customHeight="1">
      <c r="A628" s="204"/>
      <c r="B628" s="205">
        <v>105</v>
      </c>
      <c r="C628" s="206" t="s">
        <v>685</v>
      </c>
      <c r="D628" s="532" t="s">
        <v>686</v>
      </c>
      <c r="E628" s="532"/>
      <c r="F628" s="207" t="s">
        <v>161</v>
      </c>
      <c r="G628" s="209">
        <v>2</v>
      </c>
      <c r="H628" s="210"/>
      <c r="I628" s="208">
        <f>ROUND(G628*(H628),2)</f>
        <v>0</v>
      </c>
      <c r="J628" s="207">
        <f>ROUND(G628*(N628),2)</f>
        <v>0</v>
      </c>
      <c r="K628" s="191">
        <f>ROUND(G628*(O628),2)</f>
        <v>0</v>
      </c>
      <c r="L628" s="195">
        <f>ROUND(G628*(H628),2)</f>
        <v>0</v>
      </c>
      <c r="M628" s="195"/>
      <c r="N628" s="195">
        <v>0</v>
      </c>
      <c r="O628" s="195"/>
      <c r="P628" s="195">
        <v>0</v>
      </c>
      <c r="Q628" s="195"/>
      <c r="R628" s="195">
        <v>0</v>
      </c>
      <c r="S628" s="195">
        <f>ROUND(G628*(P628),3)</f>
        <v>0</v>
      </c>
      <c r="T628" s="195"/>
      <c r="U628" s="195"/>
      <c r="V628" s="197">
        <f>ROUND(G628*(X628),3)</f>
        <v>0</v>
      </c>
      <c r="W628" s="198"/>
      <c r="X628" s="191">
        <v>0</v>
      </c>
      <c r="Y628" s="191"/>
      <c r="Z628" s="191">
        <v>0</v>
      </c>
    </row>
    <row r="629" spans="1:26" ht="24.95" customHeight="1">
      <c r="A629" s="213"/>
      <c r="B629" s="214">
        <v>106</v>
      </c>
      <c r="C629" s="215" t="s">
        <v>687</v>
      </c>
      <c r="D629" s="534" t="s">
        <v>688</v>
      </c>
      <c r="E629" s="534"/>
      <c r="F629" s="216" t="s">
        <v>77</v>
      </c>
      <c r="G629" s="217">
        <v>33</v>
      </c>
      <c r="H629" s="218"/>
      <c r="I629" s="219">
        <f>ROUND(G629*(H629),2)</f>
        <v>0</v>
      </c>
      <c r="J629" s="216">
        <f>ROUND(G629*(N629),2)</f>
        <v>0</v>
      </c>
      <c r="K629" s="191">
        <f>ROUND(G629*(O629),2)</f>
        <v>0</v>
      </c>
      <c r="L629" s="195">
        <f>ROUND(G629*(H629),2)</f>
        <v>0</v>
      </c>
      <c r="M629" s="195">
        <f>ROUND(G629*(H629),2)</f>
        <v>0</v>
      </c>
      <c r="N629" s="195">
        <v>0</v>
      </c>
      <c r="O629" s="195"/>
      <c r="P629" s="195">
        <v>0</v>
      </c>
      <c r="Q629" s="195"/>
      <c r="R629" s="195">
        <v>0</v>
      </c>
      <c r="S629" s="195">
        <f>ROUND(G629*(P629),3)</f>
        <v>0</v>
      </c>
      <c r="T629" s="195"/>
      <c r="U629" s="195"/>
      <c r="V629" s="197">
        <f>ROUND(G629*(X629),3)</f>
        <v>0</v>
      </c>
      <c r="W629" s="198"/>
      <c r="X629" s="191">
        <v>0</v>
      </c>
      <c r="Y629" s="191"/>
      <c r="Z629" s="191">
        <v>0</v>
      </c>
    </row>
    <row r="630" spans="1:26" ht="12" customHeight="1">
      <c r="A630" s="191"/>
      <c r="B630" s="192"/>
      <c r="C630" s="193"/>
      <c r="D630" s="521" t="s">
        <v>90</v>
      </c>
      <c r="E630" s="521"/>
      <c r="F630" s="191"/>
      <c r="G630" s="195"/>
      <c r="H630" s="194"/>
      <c r="I630" s="194"/>
      <c r="J630" s="191"/>
      <c r="K630" s="191"/>
      <c r="L630" s="195"/>
      <c r="M630" s="195"/>
      <c r="N630" s="195"/>
      <c r="O630" s="195"/>
      <c r="P630" s="195"/>
      <c r="Q630" s="195"/>
      <c r="R630" s="195"/>
      <c r="S630" s="195"/>
      <c r="T630" s="195"/>
      <c r="U630" s="195"/>
      <c r="V630" s="197"/>
      <c r="W630" s="198"/>
      <c r="X630" s="191"/>
      <c r="Y630" s="191"/>
      <c r="Z630" s="191"/>
    </row>
    <row r="631" spans="1:26">
      <c r="A631" s="191"/>
      <c r="B631" s="192"/>
      <c r="C631" s="193"/>
      <c r="D631" s="522" t="s">
        <v>689</v>
      </c>
      <c r="E631" s="522"/>
      <c r="F631" s="191"/>
      <c r="G631" s="195">
        <v>33</v>
      </c>
      <c r="H631" s="194"/>
      <c r="I631" s="194"/>
      <c r="J631" s="191"/>
      <c r="K631" s="191"/>
      <c r="L631" s="195"/>
      <c r="M631" s="195"/>
      <c r="N631" s="195"/>
      <c r="O631" s="195"/>
      <c r="P631" s="195"/>
      <c r="Q631" s="195"/>
      <c r="R631" s="195"/>
      <c r="S631" s="195"/>
      <c r="T631" s="195"/>
      <c r="U631" s="195"/>
      <c r="V631" s="197"/>
      <c r="W631" s="198"/>
      <c r="X631" s="191"/>
      <c r="Y631" s="191"/>
      <c r="Z631" s="191"/>
    </row>
    <row r="632" spans="1:26" ht="23.25" customHeight="1">
      <c r="A632" s="191"/>
      <c r="B632" s="192"/>
      <c r="C632" s="199" t="s">
        <v>680</v>
      </c>
      <c r="D632" s="528" t="s">
        <v>681</v>
      </c>
      <c r="E632" s="528"/>
      <c r="F632" s="191"/>
      <c r="G632" s="195"/>
      <c r="H632" s="194"/>
      <c r="I632" s="200">
        <f>ROUND((SUM(I624:I631))/1,2)</f>
        <v>0</v>
      </c>
      <c r="J632" s="212"/>
      <c r="K632" s="212"/>
      <c r="L632" s="202">
        <f>ROUND((SUM(L624:L631))/1,2)</f>
        <v>0</v>
      </c>
      <c r="M632" s="202">
        <f>ROUND((SUM(M624:M631))/1,2)</f>
        <v>0</v>
      </c>
      <c r="N632" s="202"/>
      <c r="O632" s="202"/>
      <c r="P632" s="202"/>
      <c r="Q632" s="202"/>
      <c r="R632" s="202"/>
      <c r="S632" s="202">
        <f>ROUND((SUM(S624:S631))/1,2)</f>
        <v>0.8</v>
      </c>
      <c r="T632" s="202"/>
      <c r="U632" s="202"/>
      <c r="V632" s="203">
        <f>ROUND((SUM(V624:V631))/1,2)</f>
        <v>0</v>
      </c>
      <c r="W632" s="198"/>
      <c r="X632" s="191"/>
      <c r="Y632" s="191"/>
      <c r="Z632" s="191"/>
    </row>
    <row r="633" spans="1:26">
      <c r="A633" s="191"/>
      <c r="B633" s="192"/>
      <c r="C633" s="193"/>
      <c r="D633" s="522"/>
      <c r="E633" s="522"/>
      <c r="F633" s="191"/>
      <c r="G633" s="195"/>
      <c r="H633" s="194"/>
      <c r="I633" s="194"/>
      <c r="J633" s="191"/>
      <c r="K633" s="191"/>
      <c r="L633" s="195"/>
      <c r="M633" s="195"/>
      <c r="N633" s="195"/>
      <c r="O633" s="195"/>
      <c r="P633" s="195"/>
      <c r="Q633" s="195"/>
      <c r="R633" s="195"/>
      <c r="S633" s="195"/>
      <c r="T633" s="195"/>
      <c r="U633" s="195"/>
      <c r="V633" s="197"/>
      <c r="W633" s="198"/>
      <c r="X633" s="191"/>
      <c r="Y633" s="191"/>
      <c r="Z633" s="191"/>
    </row>
    <row r="634" spans="1:26">
      <c r="A634" s="191"/>
      <c r="B634" s="192"/>
      <c r="C634" s="199" t="s">
        <v>285</v>
      </c>
      <c r="D634" s="528" t="s">
        <v>286</v>
      </c>
      <c r="E634" s="528"/>
      <c r="F634" s="191"/>
      <c r="G634" s="195"/>
      <c r="H634" s="194"/>
      <c r="I634" s="194"/>
      <c r="J634" s="191"/>
      <c r="K634" s="191"/>
      <c r="L634" s="195"/>
      <c r="M634" s="195"/>
      <c r="N634" s="195"/>
      <c r="O634" s="195"/>
      <c r="P634" s="195"/>
      <c r="Q634" s="195"/>
      <c r="R634" s="195"/>
      <c r="S634" s="195"/>
      <c r="T634" s="195"/>
      <c r="U634" s="195"/>
      <c r="V634" s="197"/>
      <c r="W634" s="198"/>
      <c r="X634" s="191"/>
      <c r="Y634" s="191"/>
      <c r="Z634" s="191"/>
    </row>
    <row r="635" spans="1:26" ht="24.95" customHeight="1">
      <c r="A635" s="204"/>
      <c r="B635" s="205">
        <v>107</v>
      </c>
      <c r="C635" s="206" t="s">
        <v>690</v>
      </c>
      <c r="D635" s="532" t="s">
        <v>691</v>
      </c>
      <c r="E635" s="532"/>
      <c r="F635" s="207" t="s">
        <v>77</v>
      </c>
      <c r="G635" s="209">
        <v>478.33</v>
      </c>
      <c r="H635" s="210"/>
      <c r="I635" s="208">
        <f>ROUND(G635*(H635),2)</f>
        <v>0</v>
      </c>
      <c r="J635" s="207">
        <f>ROUND(G635*(N635),2)</f>
        <v>0</v>
      </c>
      <c r="K635" s="191">
        <f>ROUND(G635*(O635),2)</f>
        <v>0</v>
      </c>
      <c r="L635" s="195">
        <f>ROUND(G635*(H635),2)</f>
        <v>0</v>
      </c>
      <c r="M635" s="195"/>
      <c r="N635" s="195">
        <v>0</v>
      </c>
      <c r="O635" s="195"/>
      <c r="P635" s="195">
        <v>2.3000000000000001E-4</v>
      </c>
      <c r="Q635" s="195"/>
      <c r="R635" s="195">
        <v>2.3000000000000001E-4</v>
      </c>
      <c r="S635" s="195">
        <f>ROUND(G635*(P635),3)</f>
        <v>0.11</v>
      </c>
      <c r="T635" s="195"/>
      <c r="U635" s="195"/>
      <c r="V635" s="197">
        <f>ROUND(G635*(X635),3)</f>
        <v>0</v>
      </c>
      <c r="W635" s="198"/>
      <c r="X635" s="191">
        <v>0</v>
      </c>
      <c r="Y635" s="191"/>
      <c r="Z635" s="191">
        <v>0</v>
      </c>
    </row>
    <row r="636" spans="1:26" ht="12" customHeight="1">
      <c r="A636" s="191"/>
      <c r="B636" s="192"/>
      <c r="C636" s="193"/>
      <c r="D636" s="521" t="s">
        <v>692</v>
      </c>
      <c r="E636" s="521"/>
      <c r="F636" s="191"/>
      <c r="G636" s="195"/>
      <c r="H636" s="194"/>
      <c r="I636" s="194"/>
      <c r="J636" s="191"/>
      <c r="K636" s="191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7"/>
      <c r="W636" s="198"/>
      <c r="X636" s="191"/>
      <c r="Y636" s="191"/>
      <c r="Z636" s="191"/>
    </row>
    <row r="637" spans="1:26">
      <c r="A637" s="191"/>
      <c r="B637" s="192"/>
      <c r="C637" s="193"/>
      <c r="D637" s="522">
        <v>478.33</v>
      </c>
      <c r="E637" s="522"/>
      <c r="F637" s="191"/>
      <c r="G637" s="195">
        <v>478.33</v>
      </c>
      <c r="H637" s="194"/>
      <c r="I637" s="194"/>
      <c r="J637" s="191"/>
      <c r="K637" s="191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7"/>
      <c r="W637" s="198"/>
      <c r="X637" s="191"/>
      <c r="Y637" s="191"/>
      <c r="Z637" s="191"/>
    </row>
    <row r="638" spans="1:26" ht="24.95" customHeight="1">
      <c r="A638" s="204"/>
      <c r="B638" s="205">
        <v>108</v>
      </c>
      <c r="C638" s="206" t="s">
        <v>693</v>
      </c>
      <c r="D638" s="532" t="s">
        <v>694</v>
      </c>
      <c r="E638" s="532"/>
      <c r="F638" s="207" t="s">
        <v>77</v>
      </c>
      <c r="G638" s="209">
        <v>483.17</v>
      </c>
      <c r="H638" s="210"/>
      <c r="I638" s="208">
        <f>ROUND(G638*(H638),2)</f>
        <v>0</v>
      </c>
      <c r="J638" s="207">
        <f>ROUND(G638*(N638),2)</f>
        <v>0</v>
      </c>
      <c r="K638" s="191">
        <f>ROUND(G638*(O638),2)</f>
        <v>0</v>
      </c>
      <c r="L638" s="195">
        <f>ROUND(G638*(H638),2)</f>
        <v>0</v>
      </c>
      <c r="M638" s="195"/>
      <c r="N638" s="195">
        <v>0</v>
      </c>
      <c r="O638" s="195"/>
      <c r="P638" s="195">
        <v>1.4999999999999999E-4</v>
      </c>
      <c r="Q638" s="195"/>
      <c r="R638" s="195">
        <v>1.4999999999999999E-4</v>
      </c>
      <c r="S638" s="195">
        <f>ROUND(G638*(P638),3)</f>
        <v>7.1999999999999995E-2</v>
      </c>
      <c r="T638" s="195"/>
      <c r="U638" s="195"/>
      <c r="V638" s="197">
        <f>ROUND(G638*(X638),3)</f>
        <v>0</v>
      </c>
      <c r="W638" s="198"/>
      <c r="X638" s="191">
        <v>0</v>
      </c>
      <c r="Y638" s="191"/>
      <c r="Z638" s="191">
        <v>0</v>
      </c>
    </row>
    <row r="639" spans="1:26" ht="12" customHeight="1">
      <c r="A639" s="191"/>
      <c r="B639" s="192"/>
      <c r="C639" s="193"/>
      <c r="D639" s="521" t="s">
        <v>692</v>
      </c>
      <c r="E639" s="521"/>
      <c r="F639" s="191"/>
      <c r="G639" s="195"/>
      <c r="H639" s="194"/>
      <c r="I639" s="194"/>
      <c r="J639" s="191"/>
      <c r="K639" s="191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7"/>
      <c r="W639" s="198"/>
      <c r="X639" s="191"/>
      <c r="Y639" s="191"/>
      <c r="Z639" s="191"/>
    </row>
    <row r="640" spans="1:26">
      <c r="A640" s="191"/>
      <c r="B640" s="192"/>
      <c r="C640" s="193"/>
      <c r="D640" s="522">
        <v>478.33</v>
      </c>
      <c r="E640" s="522"/>
      <c r="F640" s="191"/>
      <c r="G640" s="195">
        <v>478.33</v>
      </c>
      <c r="H640" s="194"/>
      <c r="I640" s="194"/>
      <c r="J640" s="191"/>
      <c r="K640" s="191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7"/>
      <c r="W640" s="198"/>
      <c r="X640" s="191"/>
      <c r="Y640" s="191"/>
      <c r="Z640" s="191"/>
    </row>
    <row r="641" spans="1:26" ht="12" customHeight="1">
      <c r="A641" s="191"/>
      <c r="B641" s="192"/>
      <c r="C641" s="193"/>
      <c r="D641" s="521" t="s">
        <v>695</v>
      </c>
      <c r="E641" s="521"/>
      <c r="F641" s="191"/>
      <c r="G641" s="195"/>
      <c r="H641" s="194"/>
      <c r="I641" s="194"/>
      <c r="J641" s="191"/>
      <c r="K641" s="191"/>
      <c r="L641" s="195"/>
      <c r="M641" s="195"/>
      <c r="N641" s="195"/>
      <c r="O641" s="195"/>
      <c r="P641" s="195"/>
      <c r="Q641" s="195"/>
      <c r="R641" s="195"/>
      <c r="S641" s="195"/>
      <c r="T641" s="195"/>
      <c r="U641" s="195"/>
      <c r="V641" s="197"/>
      <c r="W641" s="198"/>
      <c r="X641" s="191"/>
      <c r="Y641" s="191"/>
      <c r="Z641" s="191"/>
    </row>
    <row r="642" spans="1:26">
      <c r="A642" s="191"/>
      <c r="B642" s="192"/>
      <c r="C642" s="193"/>
      <c r="D642" s="522" t="s">
        <v>696</v>
      </c>
      <c r="E642" s="522"/>
      <c r="F642" s="191"/>
      <c r="G642" s="195">
        <v>4.84</v>
      </c>
      <c r="H642" s="194"/>
      <c r="I642" s="194"/>
      <c r="J642" s="191"/>
      <c r="K642" s="191"/>
      <c r="L642" s="195"/>
      <c r="M642" s="195"/>
      <c r="N642" s="195"/>
      <c r="O642" s="195"/>
      <c r="P642" s="195"/>
      <c r="Q642" s="195"/>
      <c r="R642" s="195"/>
      <c r="S642" s="195"/>
      <c r="T642" s="195"/>
      <c r="U642" s="195"/>
      <c r="V642" s="197"/>
      <c r="W642" s="198"/>
      <c r="X642" s="191"/>
      <c r="Y642" s="191"/>
      <c r="Z642" s="191"/>
    </row>
    <row r="643" spans="1:26" ht="35.1" customHeight="1">
      <c r="A643" s="204"/>
      <c r="B643" s="205">
        <v>109</v>
      </c>
      <c r="C643" s="206" t="s">
        <v>697</v>
      </c>
      <c r="D643" s="532" t="s">
        <v>698</v>
      </c>
      <c r="E643" s="532"/>
      <c r="F643" s="207" t="s">
        <v>77</v>
      </c>
      <c r="G643" s="209">
        <v>91.037499999999994</v>
      </c>
      <c r="H643" s="210"/>
      <c r="I643" s="208">
        <f>ROUND(G643*(H643),2)</f>
        <v>0</v>
      </c>
      <c r="J643" s="207">
        <f>ROUND(G643*(N643),2)</f>
        <v>0</v>
      </c>
      <c r="K643" s="191">
        <f>ROUND(G643*(O643),2)</f>
        <v>0</v>
      </c>
      <c r="L643" s="195">
        <f>ROUND(G643*(H643),2)</f>
        <v>0</v>
      </c>
      <c r="M643" s="195"/>
      <c r="N643" s="195">
        <v>0</v>
      </c>
      <c r="O643" s="195"/>
      <c r="P643" s="195">
        <v>3.2000000000000003E-4</v>
      </c>
      <c r="Q643" s="195"/>
      <c r="R643" s="195">
        <v>3.2000000000000003E-4</v>
      </c>
      <c r="S643" s="195">
        <f>ROUND(G643*(P643),3)</f>
        <v>2.9000000000000001E-2</v>
      </c>
      <c r="T643" s="195"/>
      <c r="U643" s="195"/>
      <c r="V643" s="197">
        <f>ROUND(G643*(X643),3)</f>
        <v>0</v>
      </c>
      <c r="W643" s="198"/>
      <c r="X643" s="191">
        <v>0</v>
      </c>
      <c r="Y643" s="191"/>
      <c r="Z643" s="191">
        <v>0</v>
      </c>
    </row>
    <row r="644" spans="1:26" ht="12" customHeight="1">
      <c r="A644" s="191"/>
      <c r="B644" s="192"/>
      <c r="C644" s="193"/>
      <c r="D644" s="521" t="s">
        <v>550</v>
      </c>
      <c r="E644" s="521"/>
      <c r="F644" s="191"/>
      <c r="G644" s="195"/>
      <c r="H644" s="194"/>
      <c r="I644" s="194"/>
      <c r="J644" s="191"/>
      <c r="K644" s="191"/>
      <c r="L644" s="195"/>
      <c r="M644" s="195"/>
      <c r="N644" s="195"/>
      <c r="O644" s="195"/>
      <c r="P644" s="195"/>
      <c r="Q644" s="195"/>
      <c r="R644" s="195"/>
      <c r="S644" s="195"/>
      <c r="T644" s="195"/>
      <c r="U644" s="195"/>
      <c r="V644" s="197"/>
      <c r="W644" s="198"/>
      <c r="X644" s="191"/>
      <c r="Y644" s="191"/>
      <c r="Z644" s="191"/>
    </row>
    <row r="645" spans="1:26">
      <c r="A645" s="191"/>
      <c r="B645" s="192"/>
      <c r="C645" s="193"/>
      <c r="D645" s="522" t="s">
        <v>699</v>
      </c>
      <c r="E645" s="522"/>
      <c r="F645" s="191"/>
      <c r="G645" s="195">
        <v>56.842500000000001</v>
      </c>
      <c r="H645" s="194"/>
      <c r="I645" s="194"/>
      <c r="J645" s="191"/>
      <c r="K645" s="191"/>
      <c r="L645" s="195"/>
      <c r="M645" s="195"/>
      <c r="N645" s="195"/>
      <c r="O645" s="195"/>
      <c r="P645" s="195"/>
      <c r="Q645" s="195"/>
      <c r="R645" s="195"/>
      <c r="S645" s="195"/>
      <c r="T645" s="195"/>
      <c r="U645" s="195"/>
      <c r="V645" s="197"/>
      <c r="W645" s="198"/>
      <c r="X645" s="191"/>
      <c r="Y645" s="191"/>
      <c r="Z645" s="191"/>
    </row>
    <row r="646" spans="1:26" ht="12" customHeight="1">
      <c r="A646" s="191"/>
      <c r="B646" s="192"/>
      <c r="C646" s="193"/>
      <c r="D646" s="521" t="s">
        <v>506</v>
      </c>
      <c r="E646" s="521"/>
      <c r="F646" s="191"/>
      <c r="G646" s="195"/>
      <c r="H646" s="194"/>
      <c r="I646" s="194"/>
      <c r="J646" s="191"/>
      <c r="K646" s="191"/>
      <c r="L646" s="195"/>
      <c r="M646" s="195"/>
      <c r="N646" s="195"/>
      <c r="O646" s="195"/>
      <c r="P646" s="195"/>
      <c r="Q646" s="195"/>
      <c r="R646" s="195"/>
      <c r="S646" s="195"/>
      <c r="T646" s="195"/>
      <c r="U646" s="195"/>
      <c r="V646" s="197"/>
      <c r="W646" s="198"/>
      <c r="X646" s="191"/>
      <c r="Y646" s="191"/>
      <c r="Z646" s="191"/>
    </row>
    <row r="647" spans="1:26">
      <c r="A647" s="191"/>
      <c r="B647" s="192"/>
      <c r="C647" s="193"/>
      <c r="D647" s="522" t="s">
        <v>700</v>
      </c>
      <c r="E647" s="522"/>
      <c r="F647" s="191"/>
      <c r="G647" s="195">
        <v>26.472999999999999</v>
      </c>
      <c r="H647" s="194"/>
      <c r="I647" s="194"/>
      <c r="J647" s="191"/>
      <c r="K647" s="191"/>
      <c r="L647" s="195"/>
      <c r="M647" s="195"/>
      <c r="N647" s="195"/>
      <c r="O647" s="195"/>
      <c r="P647" s="195"/>
      <c r="Q647" s="195"/>
      <c r="R647" s="195"/>
      <c r="S647" s="195"/>
      <c r="T647" s="195"/>
      <c r="U647" s="195"/>
      <c r="V647" s="197"/>
      <c r="W647" s="198"/>
      <c r="X647" s="191"/>
      <c r="Y647" s="191"/>
      <c r="Z647" s="191"/>
    </row>
    <row r="648" spans="1:26" ht="12" customHeight="1">
      <c r="A648" s="191"/>
      <c r="B648" s="192"/>
      <c r="C648" s="193"/>
      <c r="D648" s="521" t="s">
        <v>701</v>
      </c>
      <c r="E648" s="521"/>
      <c r="F648" s="191"/>
      <c r="G648" s="195"/>
      <c r="H648" s="194"/>
      <c r="I648" s="194"/>
      <c r="J648" s="191"/>
      <c r="K648" s="191"/>
      <c r="L648" s="195"/>
      <c r="M648" s="195"/>
      <c r="N648" s="195"/>
      <c r="O648" s="195"/>
      <c r="P648" s="195"/>
      <c r="Q648" s="195"/>
      <c r="R648" s="195"/>
      <c r="S648" s="195"/>
      <c r="T648" s="195"/>
      <c r="U648" s="195"/>
      <c r="V648" s="197"/>
      <c r="W648" s="198"/>
      <c r="X648" s="191"/>
      <c r="Y648" s="191"/>
      <c r="Z648" s="191"/>
    </row>
    <row r="649" spans="1:26">
      <c r="A649" s="191"/>
      <c r="B649" s="192"/>
      <c r="C649" s="193"/>
      <c r="D649" s="522" t="s">
        <v>702</v>
      </c>
      <c r="E649" s="522"/>
      <c r="F649" s="191"/>
      <c r="G649" s="195">
        <v>7.7220000000000004</v>
      </c>
      <c r="H649" s="194"/>
      <c r="I649" s="194"/>
      <c r="J649" s="191"/>
      <c r="K649" s="191"/>
      <c r="L649" s="195"/>
      <c r="M649" s="195"/>
      <c r="N649" s="195"/>
      <c r="O649" s="195"/>
      <c r="P649" s="195"/>
      <c r="Q649" s="195"/>
      <c r="R649" s="195"/>
      <c r="S649" s="195"/>
      <c r="T649" s="195"/>
      <c r="U649" s="195"/>
      <c r="V649" s="197"/>
      <c r="W649" s="198"/>
      <c r="X649" s="191"/>
      <c r="Y649" s="191"/>
      <c r="Z649" s="191"/>
    </row>
    <row r="650" spans="1:26" ht="24.95" customHeight="1">
      <c r="A650" s="204"/>
      <c r="B650" s="205">
        <v>110</v>
      </c>
      <c r="C650" s="206" t="s">
        <v>703</v>
      </c>
      <c r="D650" s="532" t="s">
        <v>704</v>
      </c>
      <c r="E650" s="532"/>
      <c r="F650" s="207" t="s">
        <v>77</v>
      </c>
      <c r="G650" s="209">
        <v>483.17</v>
      </c>
      <c r="H650" s="210"/>
      <c r="I650" s="208">
        <f>ROUND(G650*(H650),2)</f>
        <v>0</v>
      </c>
      <c r="J650" s="207">
        <f>ROUND(G650*(N650),2)</f>
        <v>0</v>
      </c>
      <c r="K650" s="191">
        <f>ROUND(G650*(O650),2)</f>
        <v>0</v>
      </c>
      <c r="L650" s="195">
        <f>ROUND(G650*(H650),2)</f>
        <v>0</v>
      </c>
      <c r="M650" s="195"/>
      <c r="N650" s="195">
        <v>0</v>
      </c>
      <c r="O650" s="195"/>
      <c r="P650" s="195">
        <v>0</v>
      </c>
      <c r="Q650" s="195"/>
      <c r="R650" s="195">
        <v>0</v>
      </c>
      <c r="S650" s="195">
        <f>ROUND(G650*(P650),3)</f>
        <v>0</v>
      </c>
      <c r="T650" s="195"/>
      <c r="U650" s="195"/>
      <c r="V650" s="197">
        <f>ROUND(G650*(X650),3)</f>
        <v>0</v>
      </c>
      <c r="W650" s="198"/>
      <c r="X650" s="191">
        <v>0</v>
      </c>
      <c r="Y650" s="191"/>
      <c r="Z650" s="191">
        <v>0</v>
      </c>
    </row>
    <row r="651" spans="1:26" ht="12" customHeight="1">
      <c r="A651" s="191"/>
      <c r="B651" s="192"/>
      <c r="C651" s="193"/>
      <c r="D651" s="521" t="s">
        <v>457</v>
      </c>
      <c r="E651" s="521"/>
      <c r="F651" s="191"/>
      <c r="G651" s="195"/>
      <c r="H651" s="194"/>
      <c r="I651" s="194"/>
      <c r="J651" s="191"/>
      <c r="K651" s="191"/>
      <c r="L651" s="195"/>
      <c r="M651" s="195"/>
      <c r="N651" s="195"/>
      <c r="O651" s="195"/>
      <c r="P651" s="195"/>
      <c r="Q651" s="195"/>
      <c r="R651" s="195"/>
      <c r="S651" s="195"/>
      <c r="T651" s="195"/>
      <c r="U651" s="195"/>
      <c r="V651" s="197"/>
      <c r="W651" s="198"/>
      <c r="X651" s="191"/>
      <c r="Y651" s="191"/>
      <c r="Z651" s="191"/>
    </row>
    <row r="652" spans="1:26">
      <c r="A652" s="191"/>
      <c r="B652" s="192"/>
      <c r="C652" s="193"/>
      <c r="D652" s="522">
        <v>64.64</v>
      </c>
      <c r="E652" s="522"/>
      <c r="F652" s="191"/>
      <c r="G652" s="195">
        <v>64.64</v>
      </c>
      <c r="H652" s="194"/>
      <c r="I652" s="194"/>
      <c r="J652" s="191"/>
      <c r="K652" s="191"/>
      <c r="L652" s="195"/>
      <c r="M652" s="195"/>
      <c r="N652" s="195"/>
      <c r="O652" s="195"/>
      <c r="P652" s="195"/>
      <c r="Q652" s="195"/>
      <c r="R652" s="195"/>
      <c r="S652" s="195"/>
      <c r="T652" s="195"/>
      <c r="U652" s="195"/>
      <c r="V652" s="197"/>
      <c r="W652" s="198"/>
      <c r="X652" s="191"/>
      <c r="Y652" s="191"/>
      <c r="Z652" s="191"/>
    </row>
    <row r="653" spans="1:26" ht="12" customHeight="1">
      <c r="A653" s="191"/>
      <c r="B653" s="192"/>
      <c r="C653" s="193"/>
      <c r="D653" s="521" t="s">
        <v>458</v>
      </c>
      <c r="E653" s="521"/>
      <c r="F653" s="191"/>
      <c r="G653" s="195"/>
      <c r="H653" s="194"/>
      <c r="I653" s="194"/>
      <c r="J653" s="191"/>
      <c r="K653" s="191"/>
      <c r="L653" s="195"/>
      <c r="M653" s="195"/>
      <c r="N653" s="195"/>
      <c r="O653" s="195"/>
      <c r="P653" s="195"/>
      <c r="Q653" s="195"/>
      <c r="R653" s="195"/>
      <c r="S653" s="195"/>
      <c r="T653" s="195"/>
      <c r="U653" s="195"/>
      <c r="V653" s="197"/>
      <c r="W653" s="198"/>
      <c r="X653" s="191"/>
      <c r="Y653" s="191"/>
      <c r="Z653" s="191"/>
    </row>
    <row r="654" spans="1:26">
      <c r="A654" s="191"/>
      <c r="B654" s="192"/>
      <c r="C654" s="193"/>
      <c r="D654" s="522">
        <v>108.96</v>
      </c>
      <c r="E654" s="522"/>
      <c r="F654" s="191"/>
      <c r="G654" s="195">
        <v>108.96</v>
      </c>
      <c r="H654" s="194"/>
      <c r="I654" s="194"/>
      <c r="J654" s="191"/>
      <c r="K654" s="191"/>
      <c r="L654" s="195"/>
      <c r="M654" s="195"/>
      <c r="N654" s="195"/>
      <c r="O654" s="195"/>
      <c r="P654" s="195"/>
      <c r="Q654" s="195"/>
      <c r="R654" s="195"/>
      <c r="S654" s="195"/>
      <c r="T654" s="195"/>
      <c r="U654" s="195"/>
      <c r="V654" s="197"/>
      <c r="W654" s="198"/>
      <c r="X654" s="191"/>
      <c r="Y654" s="191"/>
      <c r="Z654" s="191"/>
    </row>
    <row r="655" spans="1:26" ht="12" customHeight="1">
      <c r="A655" s="191"/>
      <c r="B655" s="192"/>
      <c r="C655" s="193"/>
      <c r="D655" s="521" t="s">
        <v>459</v>
      </c>
      <c r="E655" s="521"/>
      <c r="F655" s="191"/>
      <c r="G655" s="195"/>
      <c r="H655" s="194"/>
      <c r="I655" s="194"/>
      <c r="J655" s="191"/>
      <c r="K655" s="191"/>
      <c r="L655" s="195"/>
      <c r="M655" s="195"/>
      <c r="N655" s="195"/>
      <c r="O655" s="195"/>
      <c r="P655" s="195"/>
      <c r="Q655" s="195"/>
      <c r="R655" s="195"/>
      <c r="S655" s="195"/>
      <c r="T655" s="195"/>
      <c r="U655" s="195"/>
      <c r="V655" s="197"/>
      <c r="W655" s="198"/>
      <c r="X655" s="191"/>
      <c r="Y655" s="191"/>
      <c r="Z655" s="191"/>
    </row>
    <row r="656" spans="1:26">
      <c r="A656" s="191"/>
      <c r="B656" s="192"/>
      <c r="C656" s="193"/>
      <c r="D656" s="522">
        <v>304.73</v>
      </c>
      <c r="E656" s="522"/>
      <c r="F656" s="191"/>
      <c r="G656" s="195">
        <v>304.73</v>
      </c>
      <c r="H656" s="194"/>
      <c r="I656" s="194"/>
      <c r="J656" s="191"/>
      <c r="K656" s="191"/>
      <c r="L656" s="195"/>
      <c r="M656" s="195"/>
      <c r="N656" s="195"/>
      <c r="O656" s="195"/>
      <c r="P656" s="195"/>
      <c r="Q656" s="195"/>
      <c r="R656" s="195"/>
      <c r="S656" s="195"/>
      <c r="T656" s="195"/>
      <c r="U656" s="195"/>
      <c r="V656" s="197"/>
      <c r="W656" s="198"/>
      <c r="X656" s="191"/>
      <c r="Y656" s="191"/>
      <c r="Z656" s="191"/>
    </row>
    <row r="657" spans="1:26" ht="12" customHeight="1">
      <c r="A657" s="191"/>
      <c r="B657" s="192"/>
      <c r="C657" s="193"/>
      <c r="D657" s="521" t="s">
        <v>695</v>
      </c>
      <c r="E657" s="521"/>
      <c r="F657" s="191"/>
      <c r="G657" s="195"/>
      <c r="H657" s="194"/>
      <c r="I657" s="194"/>
      <c r="J657" s="191"/>
      <c r="K657" s="191"/>
      <c r="L657" s="195"/>
      <c r="M657" s="195"/>
      <c r="N657" s="195"/>
      <c r="O657" s="195"/>
      <c r="P657" s="195"/>
      <c r="Q657" s="195"/>
      <c r="R657" s="195"/>
      <c r="S657" s="195"/>
      <c r="T657" s="195"/>
      <c r="U657" s="195"/>
      <c r="V657" s="197"/>
      <c r="W657" s="198"/>
      <c r="X657" s="191"/>
      <c r="Y657" s="191"/>
      <c r="Z657" s="191"/>
    </row>
    <row r="658" spans="1:26">
      <c r="A658" s="191"/>
      <c r="B658" s="192"/>
      <c r="C658" s="193"/>
      <c r="D658" s="522" t="s">
        <v>696</v>
      </c>
      <c r="E658" s="522"/>
      <c r="F658" s="191"/>
      <c r="G658" s="195">
        <v>4.84</v>
      </c>
      <c r="H658" s="194"/>
      <c r="I658" s="194"/>
      <c r="J658" s="191"/>
      <c r="K658" s="191"/>
      <c r="L658" s="195"/>
      <c r="M658" s="195"/>
      <c r="N658" s="195"/>
      <c r="O658" s="195"/>
      <c r="P658" s="195"/>
      <c r="Q658" s="195"/>
      <c r="R658" s="195"/>
      <c r="S658" s="195"/>
      <c r="T658" s="195"/>
      <c r="U658" s="195"/>
      <c r="V658" s="197"/>
      <c r="W658" s="198"/>
      <c r="X658" s="191"/>
      <c r="Y658" s="191"/>
      <c r="Z658" s="191"/>
    </row>
    <row r="659" spans="1:26" ht="24.95" customHeight="1">
      <c r="A659" s="204"/>
      <c r="B659" s="205">
        <v>111</v>
      </c>
      <c r="C659" s="206" t="s">
        <v>705</v>
      </c>
      <c r="D659" s="532" t="s">
        <v>706</v>
      </c>
      <c r="E659" s="532"/>
      <c r="F659" s="207" t="s">
        <v>77</v>
      </c>
      <c r="G659" s="209">
        <v>360.51600000000002</v>
      </c>
      <c r="H659" s="210"/>
      <c r="I659" s="208">
        <f>ROUND(G659*(H659),2)</f>
        <v>0</v>
      </c>
      <c r="J659" s="207">
        <f>ROUND(G659*(N659),2)</f>
        <v>0</v>
      </c>
      <c r="K659" s="191">
        <f>ROUND(G659*(O659),2)</f>
        <v>0</v>
      </c>
      <c r="L659" s="195">
        <f>ROUND(G659*(H659),2)</f>
        <v>0</v>
      </c>
      <c r="M659" s="195"/>
      <c r="N659" s="195">
        <v>0</v>
      </c>
      <c r="O659" s="195"/>
      <c r="P659" s="195">
        <v>0</v>
      </c>
      <c r="Q659" s="195"/>
      <c r="R659" s="195">
        <v>0</v>
      </c>
      <c r="S659" s="195">
        <f>ROUND(G659*(P659),3)</f>
        <v>0</v>
      </c>
      <c r="T659" s="195"/>
      <c r="U659" s="195"/>
      <c r="V659" s="197">
        <f>ROUND(G659*(X659),3)</f>
        <v>0</v>
      </c>
      <c r="W659" s="198"/>
      <c r="X659" s="191">
        <v>0</v>
      </c>
      <c r="Y659" s="191"/>
      <c r="Z659" s="191">
        <v>0</v>
      </c>
    </row>
    <row r="660" spans="1:26" ht="12" customHeight="1">
      <c r="A660" s="191"/>
      <c r="B660" s="192"/>
      <c r="C660" s="193"/>
      <c r="D660" s="521" t="s">
        <v>359</v>
      </c>
      <c r="E660" s="521"/>
      <c r="F660" s="191"/>
      <c r="G660" s="195"/>
      <c r="H660" s="194"/>
      <c r="I660" s="194"/>
      <c r="J660" s="191"/>
      <c r="K660" s="191"/>
      <c r="L660" s="195"/>
      <c r="M660" s="195"/>
      <c r="N660" s="195"/>
      <c r="O660" s="195"/>
      <c r="P660" s="195"/>
      <c r="Q660" s="195"/>
      <c r="R660" s="195"/>
      <c r="S660" s="195"/>
      <c r="T660" s="195"/>
      <c r="U660" s="195"/>
      <c r="V660" s="197"/>
      <c r="W660" s="198"/>
      <c r="X660" s="191"/>
      <c r="Y660" s="191"/>
      <c r="Z660" s="191"/>
    </row>
    <row r="661" spans="1:26">
      <c r="A661" s="191"/>
      <c r="B661" s="192"/>
      <c r="C661" s="193"/>
      <c r="D661" s="522" t="s">
        <v>360</v>
      </c>
      <c r="E661" s="522"/>
      <c r="F661" s="191"/>
      <c r="G661" s="195">
        <v>60.515999999999998</v>
      </c>
      <c r="H661" s="194"/>
      <c r="I661" s="194"/>
      <c r="J661" s="191"/>
      <c r="K661" s="191"/>
      <c r="L661" s="195"/>
      <c r="M661" s="195"/>
      <c r="N661" s="195"/>
      <c r="O661" s="195"/>
      <c r="P661" s="195"/>
      <c r="Q661" s="195"/>
      <c r="R661" s="195"/>
      <c r="S661" s="195"/>
      <c r="T661" s="195"/>
      <c r="U661" s="195"/>
      <c r="V661" s="197"/>
      <c r="W661" s="198"/>
      <c r="X661" s="191"/>
      <c r="Y661" s="191"/>
      <c r="Z661" s="191"/>
    </row>
    <row r="662" spans="1:26" ht="12" customHeight="1">
      <c r="A662" s="191"/>
      <c r="B662" s="192"/>
      <c r="C662" s="193"/>
      <c r="D662" s="521" t="s">
        <v>707</v>
      </c>
      <c r="E662" s="521"/>
      <c r="F662" s="191"/>
      <c r="G662" s="195"/>
      <c r="H662" s="194"/>
      <c r="I662" s="194"/>
      <c r="J662" s="191"/>
      <c r="K662" s="191"/>
      <c r="L662" s="195"/>
      <c r="M662" s="195"/>
      <c r="N662" s="195"/>
      <c r="O662" s="195"/>
      <c r="P662" s="195"/>
      <c r="Q662" s="195"/>
      <c r="R662" s="195"/>
      <c r="S662" s="195"/>
      <c r="T662" s="195"/>
      <c r="U662" s="195"/>
      <c r="V662" s="197"/>
      <c r="W662" s="198"/>
      <c r="X662" s="191"/>
      <c r="Y662" s="191"/>
      <c r="Z662" s="191"/>
    </row>
    <row r="663" spans="1:26">
      <c r="A663" s="191"/>
      <c r="B663" s="192"/>
      <c r="C663" s="193"/>
      <c r="D663" s="522">
        <v>300</v>
      </c>
      <c r="E663" s="522"/>
      <c r="F663" s="191"/>
      <c r="G663" s="195">
        <v>300</v>
      </c>
      <c r="H663" s="194"/>
      <c r="I663" s="194"/>
      <c r="J663" s="191"/>
      <c r="K663" s="191"/>
      <c r="L663" s="195"/>
      <c r="M663" s="195"/>
      <c r="N663" s="195"/>
      <c r="O663" s="195"/>
      <c r="P663" s="195"/>
      <c r="Q663" s="195"/>
      <c r="R663" s="195"/>
      <c r="S663" s="195"/>
      <c r="T663" s="195"/>
      <c r="U663" s="195"/>
      <c r="V663" s="197"/>
      <c r="W663" s="198"/>
      <c r="X663" s="191"/>
      <c r="Y663" s="191"/>
      <c r="Z663" s="191"/>
    </row>
    <row r="664" spans="1:26" ht="24.95" customHeight="1">
      <c r="A664" s="204"/>
      <c r="B664" s="205">
        <v>112</v>
      </c>
      <c r="C664" s="206" t="s">
        <v>708</v>
      </c>
      <c r="D664" s="532" t="s">
        <v>709</v>
      </c>
      <c r="E664" s="532"/>
      <c r="F664" s="207" t="s">
        <v>77</v>
      </c>
      <c r="G664" s="209">
        <v>746.46342500000003</v>
      </c>
      <c r="H664" s="210"/>
      <c r="I664" s="208">
        <f>ROUND(G664*(H664),2)</f>
        <v>0</v>
      </c>
      <c r="J664" s="207">
        <f>ROUND(G664*(N664),2)</f>
        <v>0</v>
      </c>
      <c r="K664" s="191">
        <f>ROUND(G664*(O664),2)</f>
        <v>0</v>
      </c>
      <c r="L664" s="195">
        <f>ROUND(G664*(H664),2)</f>
        <v>0</v>
      </c>
      <c r="M664" s="195"/>
      <c r="N664" s="195">
        <v>0</v>
      </c>
      <c r="O664" s="195"/>
      <c r="P664" s="195">
        <v>8.0000000000000007E-5</v>
      </c>
      <c r="Q664" s="195"/>
      <c r="R664" s="195">
        <v>8.0000000000000007E-5</v>
      </c>
      <c r="S664" s="195">
        <f>ROUND(G664*(P664),3)</f>
        <v>0.06</v>
      </c>
      <c r="T664" s="195"/>
      <c r="U664" s="195"/>
      <c r="V664" s="197">
        <f>ROUND(G664*(X664),3)</f>
        <v>0</v>
      </c>
      <c r="W664" s="198"/>
      <c r="X664" s="191">
        <v>0</v>
      </c>
      <c r="Y664" s="191"/>
      <c r="Z664" s="191">
        <v>0</v>
      </c>
    </row>
    <row r="665" spans="1:26" ht="12" customHeight="1">
      <c r="A665" s="191"/>
      <c r="B665" s="192"/>
      <c r="C665" s="193"/>
      <c r="D665" s="521" t="s">
        <v>710</v>
      </c>
      <c r="E665" s="521"/>
      <c r="F665" s="191"/>
      <c r="G665" s="195"/>
      <c r="H665" s="194"/>
      <c r="I665" s="194"/>
      <c r="J665" s="191"/>
      <c r="K665" s="191"/>
      <c r="L665" s="195"/>
      <c r="M665" s="195"/>
      <c r="N665" s="195"/>
      <c r="O665" s="195"/>
      <c r="P665" s="195"/>
      <c r="Q665" s="195"/>
      <c r="R665" s="195"/>
      <c r="S665" s="195"/>
      <c r="T665" s="195"/>
      <c r="U665" s="195"/>
      <c r="V665" s="197"/>
      <c r="W665" s="198"/>
      <c r="X665" s="191"/>
      <c r="Y665" s="191"/>
      <c r="Z665" s="191"/>
    </row>
    <row r="666" spans="1:26">
      <c r="A666" s="191"/>
      <c r="B666" s="192"/>
      <c r="C666" s="193"/>
      <c r="D666" s="522">
        <v>27.66</v>
      </c>
      <c r="E666" s="522"/>
      <c r="F666" s="191"/>
      <c r="G666" s="195">
        <v>27.66</v>
      </c>
      <c r="H666" s="194"/>
      <c r="I666" s="194"/>
      <c r="J666" s="191"/>
      <c r="K666" s="191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7"/>
      <c r="W666" s="198"/>
      <c r="X666" s="191"/>
      <c r="Y666" s="191"/>
      <c r="Z666" s="191"/>
    </row>
    <row r="667" spans="1:26" ht="24" customHeight="1">
      <c r="A667" s="191"/>
      <c r="B667" s="192"/>
      <c r="C667" s="193"/>
      <c r="D667" s="521" t="s">
        <v>336</v>
      </c>
      <c r="E667" s="521"/>
      <c r="F667" s="191"/>
      <c r="G667" s="195"/>
      <c r="H667" s="194"/>
      <c r="I667" s="194"/>
      <c r="J667" s="191"/>
      <c r="K667" s="191"/>
      <c r="L667" s="195"/>
      <c r="M667" s="195"/>
      <c r="N667" s="195"/>
      <c r="O667" s="195"/>
      <c r="P667" s="195"/>
      <c r="Q667" s="195"/>
      <c r="R667" s="195"/>
      <c r="S667" s="195"/>
      <c r="T667" s="195"/>
      <c r="U667" s="195"/>
      <c r="V667" s="197"/>
      <c r="W667" s="198"/>
      <c r="X667" s="191"/>
      <c r="Y667" s="191"/>
      <c r="Z667" s="191"/>
    </row>
    <row r="668" spans="1:26" ht="45.75" customHeight="1">
      <c r="A668" s="191"/>
      <c r="B668" s="192"/>
      <c r="C668" s="193"/>
      <c r="D668" s="522" t="s">
        <v>337</v>
      </c>
      <c r="E668" s="522"/>
      <c r="F668" s="191"/>
      <c r="G668" s="195">
        <v>133.53059999999999</v>
      </c>
      <c r="H668" s="194"/>
      <c r="I668" s="194"/>
      <c r="J668" s="191"/>
      <c r="K668" s="191"/>
      <c r="L668" s="195"/>
      <c r="M668" s="195"/>
      <c r="N668" s="195"/>
      <c r="O668" s="195"/>
      <c r="P668" s="195"/>
      <c r="Q668" s="195"/>
      <c r="R668" s="195"/>
      <c r="S668" s="195"/>
      <c r="T668" s="195"/>
      <c r="U668" s="195"/>
      <c r="V668" s="197"/>
      <c r="W668" s="198"/>
      <c r="X668" s="191"/>
      <c r="Y668" s="191"/>
      <c r="Z668" s="191"/>
    </row>
    <row r="669" spans="1:26" ht="24" customHeight="1">
      <c r="A669" s="191"/>
      <c r="B669" s="192"/>
      <c r="C669" s="193"/>
      <c r="D669" s="521" t="s">
        <v>338</v>
      </c>
      <c r="E669" s="521"/>
      <c r="F669" s="191"/>
      <c r="G669" s="195"/>
      <c r="H669" s="194"/>
      <c r="I669" s="194"/>
      <c r="J669" s="191"/>
      <c r="K669" s="191"/>
      <c r="L669" s="195"/>
      <c r="M669" s="195"/>
      <c r="N669" s="195"/>
      <c r="O669" s="195"/>
      <c r="P669" s="195"/>
      <c r="Q669" s="195"/>
      <c r="R669" s="195"/>
      <c r="S669" s="195"/>
      <c r="T669" s="195"/>
      <c r="U669" s="195"/>
      <c r="V669" s="197"/>
      <c r="W669" s="198"/>
      <c r="X669" s="191"/>
      <c r="Y669" s="191"/>
      <c r="Z669" s="191"/>
    </row>
    <row r="670" spans="1:26" ht="68.25" customHeight="1">
      <c r="A670" s="191"/>
      <c r="B670" s="192"/>
      <c r="C670" s="193"/>
      <c r="D670" s="522" t="s">
        <v>339</v>
      </c>
      <c r="E670" s="522"/>
      <c r="F670" s="191"/>
      <c r="G670" s="195">
        <v>232.404875</v>
      </c>
      <c r="H670" s="194"/>
      <c r="I670" s="194"/>
      <c r="J670" s="191"/>
      <c r="K670" s="191"/>
      <c r="L670" s="195"/>
      <c r="M670" s="195"/>
      <c r="N670" s="195"/>
      <c r="O670" s="195"/>
      <c r="P670" s="195"/>
      <c r="Q670" s="195"/>
      <c r="R670" s="195"/>
      <c r="S670" s="195"/>
      <c r="T670" s="195"/>
      <c r="U670" s="195"/>
      <c r="V670" s="197"/>
      <c r="W670" s="198"/>
      <c r="X670" s="191"/>
      <c r="Y670" s="191"/>
      <c r="Z670" s="191"/>
    </row>
    <row r="671" spans="1:26" ht="24" customHeight="1">
      <c r="A671" s="191"/>
      <c r="B671" s="192"/>
      <c r="C671" s="193"/>
      <c r="D671" s="521" t="s">
        <v>340</v>
      </c>
      <c r="E671" s="521"/>
      <c r="F671" s="191"/>
      <c r="G671" s="195"/>
      <c r="H671" s="194"/>
      <c r="I671" s="194"/>
      <c r="J671" s="191"/>
      <c r="K671" s="191"/>
      <c r="L671" s="195"/>
      <c r="M671" s="195"/>
      <c r="N671" s="195"/>
      <c r="O671" s="195"/>
      <c r="P671" s="195"/>
      <c r="Q671" s="195"/>
      <c r="R671" s="195"/>
      <c r="S671" s="195"/>
      <c r="T671" s="195"/>
      <c r="U671" s="195"/>
      <c r="V671" s="197"/>
      <c r="W671" s="198"/>
      <c r="X671" s="191"/>
      <c r="Y671" s="191"/>
      <c r="Z671" s="191"/>
    </row>
    <row r="672" spans="1:26" ht="57" customHeight="1">
      <c r="A672" s="191"/>
      <c r="B672" s="192"/>
      <c r="C672" s="193"/>
      <c r="D672" s="522" t="s">
        <v>341</v>
      </c>
      <c r="E672" s="522"/>
      <c r="F672" s="191"/>
      <c r="G672" s="195">
        <v>305.43045000000001</v>
      </c>
      <c r="H672" s="194"/>
      <c r="I672" s="194"/>
      <c r="J672" s="191"/>
      <c r="K672" s="191"/>
      <c r="L672" s="195"/>
      <c r="M672" s="195"/>
      <c r="N672" s="195"/>
      <c r="O672" s="195"/>
      <c r="P672" s="195"/>
      <c r="Q672" s="195"/>
      <c r="R672" s="195"/>
      <c r="S672" s="195"/>
      <c r="T672" s="195"/>
      <c r="U672" s="195"/>
      <c r="V672" s="197"/>
      <c r="W672" s="198"/>
      <c r="X672" s="191"/>
      <c r="Y672" s="191"/>
      <c r="Z672" s="191"/>
    </row>
    <row r="673" spans="1:26" ht="12" customHeight="1">
      <c r="A673" s="191"/>
      <c r="B673" s="192"/>
      <c r="C673" s="193"/>
      <c r="D673" s="521" t="s">
        <v>342</v>
      </c>
      <c r="E673" s="521"/>
      <c r="F673" s="191"/>
      <c r="G673" s="195"/>
      <c r="H673" s="194"/>
      <c r="I673" s="194"/>
      <c r="J673" s="191"/>
      <c r="K673" s="191"/>
      <c r="L673" s="195"/>
      <c r="M673" s="195"/>
      <c r="N673" s="195"/>
      <c r="O673" s="195"/>
      <c r="P673" s="195"/>
      <c r="Q673" s="195"/>
      <c r="R673" s="195"/>
      <c r="S673" s="195"/>
      <c r="T673" s="195"/>
      <c r="U673" s="195"/>
      <c r="V673" s="197"/>
      <c r="W673" s="198"/>
      <c r="X673" s="191"/>
      <c r="Y673" s="191"/>
      <c r="Z673" s="191"/>
    </row>
    <row r="674" spans="1:26">
      <c r="A674" s="191"/>
      <c r="B674" s="192"/>
      <c r="C674" s="193"/>
      <c r="D674" s="522" t="s">
        <v>343</v>
      </c>
      <c r="E674" s="522"/>
      <c r="F674" s="191"/>
      <c r="G674" s="195">
        <v>47.4375</v>
      </c>
      <c r="H674" s="194"/>
      <c r="I674" s="194"/>
      <c r="J674" s="191"/>
      <c r="K674" s="191"/>
      <c r="L674" s="195"/>
      <c r="M674" s="195"/>
      <c r="N674" s="195"/>
      <c r="O674" s="195"/>
      <c r="P674" s="195"/>
      <c r="Q674" s="195"/>
      <c r="R674" s="195"/>
      <c r="S674" s="195"/>
      <c r="T674" s="195"/>
      <c r="U674" s="195"/>
      <c r="V674" s="197"/>
      <c r="W674" s="198"/>
      <c r="X674" s="191"/>
      <c r="Y674" s="191"/>
      <c r="Z674" s="191"/>
    </row>
    <row r="675" spans="1:26">
      <c r="A675" s="191"/>
      <c r="B675" s="192"/>
      <c r="C675" s="199" t="s">
        <v>285</v>
      </c>
      <c r="D675" s="528" t="s">
        <v>286</v>
      </c>
      <c r="E675" s="528"/>
      <c r="F675" s="191"/>
      <c r="G675" s="195"/>
      <c r="H675" s="194"/>
      <c r="I675" s="200">
        <f>ROUND((SUM(I634:I674))/1,2)</f>
        <v>0</v>
      </c>
      <c r="J675" s="212"/>
      <c r="K675" s="212"/>
      <c r="L675" s="202">
        <f>ROUND((SUM(L634:L674))/1,2)</f>
        <v>0</v>
      </c>
      <c r="M675" s="202">
        <f>ROUND((SUM(M634:M674))/1,2)</f>
        <v>0</v>
      </c>
      <c r="N675" s="202"/>
      <c r="O675" s="202"/>
      <c r="P675" s="202"/>
      <c r="Q675" s="202"/>
      <c r="R675" s="202"/>
      <c r="S675" s="202">
        <f>ROUND((SUM(S634:S674))/1,2)</f>
        <v>0.27</v>
      </c>
      <c r="T675" s="202"/>
      <c r="U675" s="202"/>
      <c r="V675" s="203">
        <f>ROUND((SUM(V634:V674))/1,2)</f>
        <v>0</v>
      </c>
      <c r="W675" s="198"/>
      <c r="X675" s="191"/>
      <c r="Y675" s="191"/>
      <c r="Z675" s="191"/>
    </row>
    <row r="676" spans="1:26">
      <c r="A676" s="191"/>
      <c r="B676" s="192"/>
      <c r="C676" s="193"/>
      <c r="D676" s="522"/>
      <c r="E676" s="522"/>
      <c r="F676" s="191"/>
      <c r="G676" s="195"/>
      <c r="H676" s="194"/>
      <c r="I676" s="194"/>
      <c r="J676" s="191"/>
      <c r="K676" s="191"/>
      <c r="L676" s="195"/>
      <c r="M676" s="195"/>
      <c r="N676" s="195"/>
      <c r="O676" s="195"/>
      <c r="P676" s="195"/>
      <c r="Q676" s="195"/>
      <c r="R676" s="195"/>
      <c r="S676" s="195"/>
      <c r="T676" s="195"/>
      <c r="U676" s="195"/>
      <c r="V676" s="197"/>
      <c r="W676" s="198"/>
      <c r="X676" s="191"/>
      <c r="Y676" s="191"/>
      <c r="Z676" s="191"/>
    </row>
    <row r="677" spans="1:26">
      <c r="A677" s="191"/>
      <c r="B677" s="192"/>
      <c r="C677" s="199" t="s">
        <v>711</v>
      </c>
      <c r="D677" s="528" t="s">
        <v>712</v>
      </c>
      <c r="E677" s="528"/>
      <c r="F677" s="191"/>
      <c r="G677" s="195"/>
      <c r="H677" s="194"/>
      <c r="I677" s="194"/>
      <c r="J677" s="191"/>
      <c r="K677" s="191"/>
      <c r="L677" s="195"/>
      <c r="M677" s="195"/>
      <c r="N677" s="195"/>
      <c r="O677" s="195"/>
      <c r="P677" s="195"/>
      <c r="Q677" s="195"/>
      <c r="R677" s="195"/>
      <c r="S677" s="195"/>
      <c r="T677" s="195"/>
      <c r="U677" s="195"/>
      <c r="V677" s="197"/>
      <c r="W677" s="198"/>
      <c r="X677" s="191"/>
      <c r="Y677" s="191"/>
      <c r="Z677" s="191"/>
    </row>
    <row r="678" spans="1:26" ht="24.95" customHeight="1">
      <c r="A678" s="204"/>
      <c r="B678" s="205">
        <v>113</v>
      </c>
      <c r="C678" s="206" t="s">
        <v>713</v>
      </c>
      <c r="D678" s="532" t="s">
        <v>714</v>
      </c>
      <c r="E678" s="532"/>
      <c r="F678" s="207" t="s">
        <v>77</v>
      </c>
      <c r="G678" s="209">
        <v>2013.22</v>
      </c>
      <c r="H678" s="210"/>
      <c r="I678" s="208">
        <f>ROUND(G678*(H678),2)</f>
        <v>0</v>
      </c>
      <c r="J678" s="207">
        <f>ROUND(G678*(N678),2)</f>
        <v>0</v>
      </c>
      <c r="K678" s="191">
        <f>ROUND(G678*(O678),2)</f>
        <v>0</v>
      </c>
      <c r="L678" s="195">
        <f>ROUND(G678*(H678),2)</f>
        <v>0</v>
      </c>
      <c r="M678" s="195"/>
      <c r="N678" s="195">
        <v>0</v>
      </c>
      <c r="O678" s="195"/>
      <c r="P678" s="195">
        <v>1E-4</v>
      </c>
      <c r="Q678" s="195"/>
      <c r="R678" s="195">
        <v>1E-4</v>
      </c>
      <c r="S678" s="195">
        <f>ROUND(G678*(P678),3)</f>
        <v>0.20100000000000001</v>
      </c>
      <c r="T678" s="195"/>
      <c r="U678" s="195"/>
      <c r="V678" s="197">
        <f>ROUND(G678*(X678),3)</f>
        <v>0</v>
      </c>
      <c r="W678" s="198"/>
      <c r="X678" s="191">
        <v>0</v>
      </c>
      <c r="Y678" s="191"/>
      <c r="Z678" s="191">
        <v>0</v>
      </c>
    </row>
    <row r="679" spans="1:26" ht="12" customHeight="1">
      <c r="A679" s="191"/>
      <c r="B679" s="192"/>
      <c r="C679" s="193"/>
      <c r="D679" s="521" t="s">
        <v>90</v>
      </c>
      <c r="E679" s="521"/>
      <c r="F679" s="191"/>
      <c r="G679" s="195"/>
      <c r="H679" s="194"/>
      <c r="I679" s="194"/>
      <c r="J679" s="191"/>
      <c r="K679" s="191"/>
      <c r="L679" s="195"/>
      <c r="M679" s="195"/>
      <c r="N679" s="195"/>
      <c r="O679" s="195"/>
      <c r="P679" s="195"/>
      <c r="Q679" s="195"/>
      <c r="R679" s="195"/>
      <c r="S679" s="195"/>
      <c r="T679" s="195"/>
      <c r="U679" s="195"/>
      <c r="V679" s="197"/>
      <c r="W679" s="198"/>
      <c r="X679" s="191"/>
      <c r="Y679" s="191"/>
      <c r="Z679" s="191"/>
    </row>
    <row r="680" spans="1:26">
      <c r="A680" s="191"/>
      <c r="B680" s="192"/>
      <c r="C680" s="193"/>
      <c r="D680" s="522">
        <v>1713.22</v>
      </c>
      <c r="E680" s="522"/>
      <c r="F680" s="191"/>
      <c r="G680" s="195">
        <v>1713.22</v>
      </c>
      <c r="H680" s="194"/>
      <c r="I680" s="194"/>
      <c r="J680" s="191"/>
      <c r="K680" s="191"/>
      <c r="L680" s="195"/>
      <c r="M680" s="195"/>
      <c r="N680" s="195"/>
      <c r="O680" s="195"/>
      <c r="P680" s="195"/>
      <c r="Q680" s="195"/>
      <c r="R680" s="195"/>
      <c r="S680" s="195"/>
      <c r="T680" s="195"/>
      <c r="U680" s="195"/>
      <c r="V680" s="197"/>
      <c r="W680" s="198"/>
      <c r="X680" s="191"/>
      <c r="Y680" s="191"/>
      <c r="Z680" s="191"/>
    </row>
    <row r="681" spans="1:26" ht="12" customHeight="1">
      <c r="A681" s="191"/>
      <c r="B681" s="192"/>
      <c r="C681" s="193"/>
      <c r="D681" s="521" t="s">
        <v>707</v>
      </c>
      <c r="E681" s="521"/>
      <c r="F681" s="191"/>
      <c r="G681" s="195"/>
      <c r="H681" s="194"/>
      <c r="I681" s="194"/>
      <c r="J681" s="191"/>
      <c r="K681" s="191"/>
      <c r="L681" s="195"/>
      <c r="M681" s="195"/>
      <c r="N681" s="195"/>
      <c r="O681" s="195"/>
      <c r="P681" s="195"/>
      <c r="Q681" s="195"/>
      <c r="R681" s="195"/>
      <c r="S681" s="195"/>
      <c r="T681" s="195"/>
      <c r="U681" s="195"/>
      <c r="V681" s="197"/>
      <c r="W681" s="198"/>
      <c r="X681" s="191"/>
      <c r="Y681" s="191"/>
      <c r="Z681" s="191"/>
    </row>
    <row r="682" spans="1:26">
      <c r="A682" s="191"/>
      <c r="B682" s="192"/>
      <c r="C682" s="193"/>
      <c r="D682" s="522">
        <v>300</v>
      </c>
      <c r="E682" s="522"/>
      <c r="F682" s="191"/>
      <c r="G682" s="195">
        <v>300</v>
      </c>
      <c r="H682" s="194"/>
      <c r="I682" s="194"/>
      <c r="J682" s="191"/>
      <c r="K682" s="191"/>
      <c r="L682" s="195"/>
      <c r="M682" s="195"/>
      <c r="N682" s="195"/>
      <c r="O682" s="195"/>
      <c r="P682" s="195"/>
      <c r="Q682" s="195"/>
      <c r="R682" s="195"/>
      <c r="S682" s="195"/>
      <c r="T682" s="195"/>
      <c r="U682" s="195"/>
      <c r="V682" s="197"/>
      <c r="W682" s="198"/>
      <c r="X682" s="191"/>
      <c r="Y682" s="191"/>
      <c r="Z682" s="191"/>
    </row>
    <row r="683" spans="1:26" ht="24.95" customHeight="1">
      <c r="A683" s="204"/>
      <c r="B683" s="205">
        <v>114</v>
      </c>
      <c r="C683" s="206" t="s">
        <v>715</v>
      </c>
      <c r="D683" s="532" t="s">
        <v>716</v>
      </c>
      <c r="E683" s="532"/>
      <c r="F683" s="207" t="s">
        <v>77</v>
      </c>
      <c r="G683" s="209">
        <v>2013.22</v>
      </c>
      <c r="H683" s="210"/>
      <c r="I683" s="208">
        <f>ROUND(G683*(H683),2)</f>
        <v>0</v>
      </c>
      <c r="J683" s="207">
        <f>ROUND(G683*(N683),2)</f>
        <v>0</v>
      </c>
      <c r="K683" s="191">
        <f>ROUND(G683*(O683),2)</f>
        <v>0</v>
      </c>
      <c r="L683" s="195">
        <f>ROUND(G683*(H683),2)</f>
        <v>0</v>
      </c>
      <c r="M683" s="195"/>
      <c r="N683" s="195">
        <v>0</v>
      </c>
      <c r="O683" s="195"/>
      <c r="P683" s="195">
        <v>3.3E-4</v>
      </c>
      <c r="Q683" s="195"/>
      <c r="R683" s="195">
        <v>3.3E-4</v>
      </c>
      <c r="S683" s="195">
        <f>ROUND(G683*(P683),3)</f>
        <v>0.66400000000000003</v>
      </c>
      <c r="T683" s="195"/>
      <c r="U683" s="195"/>
      <c r="V683" s="197">
        <f>ROUND(G683*(X683),3)</f>
        <v>0</v>
      </c>
      <c r="W683" s="198"/>
      <c r="X683" s="191">
        <v>0</v>
      </c>
      <c r="Y683" s="191"/>
      <c r="Z683" s="191">
        <v>0</v>
      </c>
    </row>
    <row r="684" spans="1:26" ht="12" customHeight="1">
      <c r="A684" s="191"/>
      <c r="B684" s="192"/>
      <c r="C684" s="193"/>
      <c r="D684" s="521" t="s">
        <v>717</v>
      </c>
      <c r="E684" s="521"/>
      <c r="F684" s="191"/>
      <c r="G684" s="195"/>
      <c r="H684" s="194"/>
      <c r="I684" s="194"/>
      <c r="J684" s="191"/>
      <c r="K684" s="191"/>
      <c r="L684" s="195"/>
      <c r="M684" s="195"/>
      <c r="N684" s="195"/>
      <c r="O684" s="195"/>
      <c r="P684" s="195"/>
      <c r="Q684" s="195"/>
      <c r="R684" s="195"/>
      <c r="S684" s="195"/>
      <c r="T684" s="195"/>
      <c r="U684" s="195"/>
      <c r="V684" s="197"/>
      <c r="W684" s="198"/>
      <c r="X684" s="191"/>
      <c r="Y684" s="191"/>
      <c r="Z684" s="191"/>
    </row>
    <row r="685" spans="1:26">
      <c r="A685" s="191"/>
      <c r="B685" s="192"/>
      <c r="C685" s="193"/>
      <c r="D685" s="522">
        <v>27.66</v>
      </c>
      <c r="E685" s="522"/>
      <c r="F685" s="191"/>
      <c r="G685" s="195">
        <v>27.66</v>
      </c>
      <c r="H685" s="194"/>
      <c r="I685" s="194"/>
      <c r="J685" s="191"/>
      <c r="K685" s="191"/>
      <c r="L685" s="195"/>
      <c r="M685" s="195"/>
      <c r="N685" s="195"/>
      <c r="O685" s="195"/>
      <c r="P685" s="195"/>
      <c r="Q685" s="195"/>
      <c r="R685" s="195"/>
      <c r="S685" s="195"/>
      <c r="T685" s="195"/>
      <c r="U685" s="195"/>
      <c r="V685" s="197"/>
      <c r="W685" s="198"/>
      <c r="X685" s="191"/>
      <c r="Y685" s="191"/>
      <c r="Z685" s="191"/>
    </row>
    <row r="686" spans="1:26" ht="12" customHeight="1">
      <c r="A686" s="191"/>
      <c r="B686" s="192"/>
      <c r="C686" s="193"/>
      <c r="D686" s="521" t="s">
        <v>718</v>
      </c>
      <c r="E686" s="521"/>
      <c r="F686" s="191"/>
      <c r="G686" s="195"/>
      <c r="H686" s="194"/>
      <c r="I686" s="194"/>
      <c r="J686" s="191"/>
      <c r="K686" s="191"/>
      <c r="L686" s="195"/>
      <c r="M686" s="195"/>
      <c r="N686" s="195"/>
      <c r="O686" s="195"/>
      <c r="P686" s="195"/>
      <c r="Q686" s="195"/>
      <c r="R686" s="195"/>
      <c r="S686" s="195"/>
      <c r="T686" s="195"/>
      <c r="U686" s="195"/>
      <c r="V686" s="197"/>
      <c r="W686" s="198"/>
      <c r="X686" s="191"/>
      <c r="Y686" s="191"/>
      <c r="Z686" s="191"/>
    </row>
    <row r="687" spans="1:26">
      <c r="A687" s="191"/>
      <c r="B687" s="192"/>
      <c r="C687" s="193"/>
      <c r="D687" s="522">
        <v>383.81</v>
      </c>
      <c r="E687" s="522"/>
      <c r="F687" s="191"/>
      <c r="G687" s="195">
        <v>383.81</v>
      </c>
      <c r="H687" s="194"/>
      <c r="I687" s="194"/>
      <c r="J687" s="191"/>
      <c r="K687" s="191"/>
      <c r="L687" s="195"/>
      <c r="M687" s="195"/>
      <c r="N687" s="195"/>
      <c r="O687" s="195"/>
      <c r="P687" s="195"/>
      <c r="Q687" s="195"/>
      <c r="R687" s="195"/>
      <c r="S687" s="195"/>
      <c r="T687" s="195"/>
      <c r="U687" s="195"/>
      <c r="V687" s="197"/>
      <c r="W687" s="198"/>
      <c r="X687" s="191"/>
      <c r="Y687" s="191"/>
      <c r="Z687" s="191"/>
    </row>
    <row r="688" spans="1:26" ht="12" customHeight="1">
      <c r="A688" s="191"/>
      <c r="B688" s="192"/>
      <c r="C688" s="193"/>
      <c r="D688" s="521" t="s">
        <v>719</v>
      </c>
      <c r="E688" s="521"/>
      <c r="F688" s="191"/>
      <c r="G688" s="195"/>
      <c r="H688" s="194"/>
      <c r="I688" s="194"/>
      <c r="J688" s="191"/>
      <c r="K688" s="191"/>
      <c r="L688" s="195"/>
      <c r="M688" s="195"/>
      <c r="N688" s="195"/>
      <c r="O688" s="195"/>
      <c r="P688" s="195"/>
      <c r="Q688" s="195"/>
      <c r="R688" s="195"/>
      <c r="S688" s="195"/>
      <c r="T688" s="195"/>
      <c r="U688" s="195"/>
      <c r="V688" s="197"/>
      <c r="W688" s="198"/>
      <c r="X688" s="191"/>
      <c r="Y688" s="191"/>
      <c r="Z688" s="191"/>
    </row>
    <row r="689" spans="1:26">
      <c r="A689" s="191"/>
      <c r="B689" s="192"/>
      <c r="C689" s="193"/>
      <c r="D689" s="522">
        <v>482.92</v>
      </c>
      <c r="E689" s="522"/>
      <c r="F689" s="191"/>
      <c r="G689" s="195">
        <v>482.92</v>
      </c>
      <c r="H689" s="194"/>
      <c r="I689" s="194"/>
      <c r="J689" s="191"/>
      <c r="K689" s="191"/>
      <c r="L689" s="195"/>
      <c r="M689" s="195"/>
      <c r="N689" s="195"/>
      <c r="O689" s="195"/>
      <c r="P689" s="195"/>
      <c r="Q689" s="195"/>
      <c r="R689" s="195"/>
      <c r="S689" s="195"/>
      <c r="T689" s="195"/>
      <c r="U689" s="195"/>
      <c r="V689" s="197"/>
      <c r="W689" s="198"/>
      <c r="X689" s="191"/>
      <c r="Y689" s="191"/>
      <c r="Z689" s="191"/>
    </row>
    <row r="690" spans="1:26" ht="12" customHeight="1">
      <c r="A690" s="191"/>
      <c r="B690" s="192"/>
      <c r="C690" s="193"/>
      <c r="D690" s="521" t="s">
        <v>720</v>
      </c>
      <c r="E690" s="521"/>
      <c r="F690" s="191"/>
      <c r="G690" s="195"/>
      <c r="H690" s="194"/>
      <c r="I690" s="194"/>
      <c r="J690" s="191"/>
      <c r="K690" s="191"/>
      <c r="L690" s="195"/>
      <c r="M690" s="195"/>
      <c r="N690" s="195"/>
      <c r="O690" s="195"/>
      <c r="P690" s="195"/>
      <c r="Q690" s="195"/>
      <c r="R690" s="195"/>
      <c r="S690" s="195"/>
      <c r="T690" s="195"/>
      <c r="U690" s="195"/>
      <c r="V690" s="197"/>
      <c r="W690" s="198"/>
      <c r="X690" s="191"/>
      <c r="Y690" s="191"/>
      <c r="Z690" s="191"/>
    </row>
    <row r="691" spans="1:26">
      <c r="A691" s="191"/>
      <c r="B691" s="192"/>
      <c r="C691" s="193"/>
      <c r="D691" s="522">
        <v>718.83</v>
      </c>
      <c r="E691" s="522"/>
      <c r="F691" s="191"/>
      <c r="G691" s="195">
        <v>718.83</v>
      </c>
      <c r="H691" s="194"/>
      <c r="I691" s="194"/>
      <c r="J691" s="191"/>
      <c r="K691" s="191"/>
      <c r="L691" s="195"/>
      <c r="M691" s="195"/>
      <c r="N691" s="195"/>
      <c r="O691" s="195"/>
      <c r="P691" s="195"/>
      <c r="Q691" s="195"/>
      <c r="R691" s="195"/>
      <c r="S691" s="195"/>
      <c r="T691" s="195"/>
      <c r="U691" s="195"/>
      <c r="V691" s="197"/>
      <c r="W691" s="198"/>
      <c r="X691" s="191"/>
      <c r="Y691" s="191"/>
      <c r="Z691" s="191"/>
    </row>
    <row r="692" spans="1:26" ht="12" customHeight="1">
      <c r="A692" s="191"/>
      <c r="B692" s="192"/>
      <c r="C692" s="193"/>
      <c r="D692" s="521" t="s">
        <v>346</v>
      </c>
      <c r="E692" s="521"/>
      <c r="F692" s="191"/>
      <c r="G692" s="195"/>
      <c r="H692" s="194"/>
      <c r="I692" s="194"/>
      <c r="J692" s="191"/>
      <c r="K692" s="191"/>
      <c r="L692" s="195"/>
      <c r="M692" s="195"/>
      <c r="N692" s="195"/>
      <c r="O692" s="195"/>
      <c r="P692" s="195"/>
      <c r="Q692" s="195"/>
      <c r="R692" s="195"/>
      <c r="S692" s="195"/>
      <c r="T692" s="195"/>
      <c r="U692" s="195"/>
      <c r="V692" s="197"/>
      <c r="W692" s="198"/>
      <c r="X692" s="191"/>
      <c r="Y692" s="191"/>
      <c r="Z692" s="191"/>
    </row>
    <row r="693" spans="1:26">
      <c r="A693" s="191"/>
      <c r="B693" s="192"/>
      <c r="C693" s="193"/>
      <c r="D693" s="522">
        <v>100</v>
      </c>
      <c r="E693" s="522"/>
      <c r="F693" s="191"/>
      <c r="G693" s="195">
        <v>100</v>
      </c>
      <c r="H693" s="194"/>
      <c r="I693" s="194"/>
      <c r="J693" s="191"/>
      <c r="K693" s="191"/>
      <c r="L693" s="195"/>
      <c r="M693" s="195"/>
      <c r="N693" s="195"/>
      <c r="O693" s="195"/>
      <c r="P693" s="195"/>
      <c r="Q693" s="195"/>
      <c r="R693" s="195"/>
      <c r="S693" s="195"/>
      <c r="T693" s="195"/>
      <c r="U693" s="195"/>
      <c r="V693" s="197"/>
      <c r="W693" s="198"/>
      <c r="X693" s="191"/>
      <c r="Y693" s="191"/>
      <c r="Z693" s="191"/>
    </row>
    <row r="694" spans="1:26" ht="12" customHeight="1">
      <c r="A694" s="191"/>
      <c r="B694" s="192"/>
      <c r="C694" s="193"/>
      <c r="D694" s="521" t="s">
        <v>707</v>
      </c>
      <c r="E694" s="521"/>
      <c r="F694" s="191"/>
      <c r="G694" s="195"/>
      <c r="H694" s="194"/>
      <c r="I694" s="194"/>
      <c r="J694" s="191"/>
      <c r="K694" s="191"/>
      <c r="L694" s="195"/>
      <c r="M694" s="195"/>
      <c r="N694" s="195"/>
      <c r="O694" s="195"/>
      <c r="P694" s="195"/>
      <c r="Q694" s="195"/>
      <c r="R694" s="195"/>
      <c r="S694" s="195"/>
      <c r="T694" s="195"/>
      <c r="U694" s="195"/>
      <c r="V694" s="197"/>
      <c r="W694" s="198"/>
      <c r="X694" s="191"/>
      <c r="Y694" s="191"/>
      <c r="Z694" s="191"/>
    </row>
    <row r="695" spans="1:26">
      <c r="A695" s="191"/>
      <c r="B695" s="192"/>
      <c r="C695" s="193"/>
      <c r="D695" s="522">
        <v>300</v>
      </c>
      <c r="E695" s="522"/>
      <c r="F695" s="191"/>
      <c r="G695" s="195">
        <v>300</v>
      </c>
      <c r="H695" s="194"/>
      <c r="I695" s="194"/>
      <c r="J695" s="191"/>
      <c r="K695" s="191"/>
      <c r="L695" s="195"/>
      <c r="M695" s="195"/>
      <c r="N695" s="195"/>
      <c r="O695" s="195"/>
      <c r="P695" s="195"/>
      <c r="Q695" s="195"/>
      <c r="R695" s="195"/>
      <c r="S695" s="195"/>
      <c r="T695" s="195"/>
      <c r="U695" s="195"/>
      <c r="V695" s="197"/>
      <c r="W695" s="198"/>
      <c r="X695" s="191"/>
      <c r="Y695" s="191"/>
      <c r="Z695" s="191"/>
    </row>
    <row r="696" spans="1:26">
      <c r="A696" s="191"/>
      <c r="B696" s="192"/>
      <c r="C696" s="199" t="s">
        <v>711</v>
      </c>
      <c r="D696" s="528" t="s">
        <v>712</v>
      </c>
      <c r="E696" s="528"/>
      <c r="F696" s="191"/>
      <c r="G696" s="195"/>
      <c r="H696" s="194"/>
      <c r="I696" s="200">
        <f>ROUND((SUM(I677:I695))/1,2)</f>
        <v>0</v>
      </c>
      <c r="J696" s="212"/>
      <c r="K696" s="212"/>
      <c r="L696" s="202">
        <f>ROUND((SUM(L677:L695))/1,2)</f>
        <v>0</v>
      </c>
      <c r="M696" s="202">
        <f>ROUND((SUM(M677:M695))/1,2)</f>
        <v>0</v>
      </c>
      <c r="N696" s="202"/>
      <c r="O696" s="202"/>
      <c r="P696" s="202"/>
      <c r="Q696" s="195"/>
      <c r="R696" s="195"/>
      <c r="S696" s="202">
        <f>ROUND((SUM(S677:S695))/1,2)</f>
        <v>0.87</v>
      </c>
      <c r="T696" s="202"/>
      <c r="U696" s="202"/>
      <c r="V696" s="203">
        <f>ROUND((SUM(V677:V695))/1,2)</f>
        <v>0</v>
      </c>
      <c r="W696" s="198"/>
      <c r="X696" s="191"/>
      <c r="Y696" s="191"/>
      <c r="Z696" s="191"/>
    </row>
    <row r="697" spans="1:26">
      <c r="A697" s="191"/>
      <c r="B697" s="192"/>
      <c r="C697" s="193"/>
      <c r="D697" s="522"/>
      <c r="E697" s="522"/>
      <c r="F697" s="191"/>
      <c r="G697" s="195"/>
      <c r="H697" s="194"/>
      <c r="I697" s="194"/>
      <c r="J697" s="191"/>
      <c r="K697" s="191"/>
      <c r="L697" s="195"/>
      <c r="M697" s="195"/>
      <c r="N697" s="195"/>
      <c r="O697" s="195"/>
      <c r="P697" s="195"/>
      <c r="Q697" s="195"/>
      <c r="R697" s="195"/>
      <c r="S697" s="195"/>
      <c r="T697" s="195"/>
      <c r="U697" s="195"/>
      <c r="V697" s="197"/>
      <c r="W697" s="198"/>
      <c r="X697" s="191"/>
      <c r="Y697" s="191"/>
      <c r="Z697" s="191"/>
    </row>
    <row r="698" spans="1:26">
      <c r="A698" s="191"/>
      <c r="B698" s="192"/>
      <c r="C698" s="193"/>
      <c r="D698" s="535" t="s">
        <v>48</v>
      </c>
      <c r="E698" s="535"/>
      <c r="F698" s="191"/>
      <c r="G698" s="195"/>
      <c r="H698" s="194"/>
      <c r="I698" s="200">
        <f>ROUND((SUM(I320:I697))/2,2)</f>
        <v>0</v>
      </c>
      <c r="J698" s="191"/>
      <c r="K698" s="191"/>
      <c r="L698" s="195">
        <f>ROUND((SUM(L320:L697))/2,2)</f>
        <v>0</v>
      </c>
      <c r="M698" s="195">
        <f>ROUND((SUM(M320:M697))/2,2)</f>
        <v>0</v>
      </c>
      <c r="N698" s="195"/>
      <c r="O698" s="195"/>
      <c r="P698" s="202"/>
      <c r="Q698" s="195"/>
      <c r="R698" s="195"/>
      <c r="S698" s="202">
        <f>ROUND((SUM(S320:S697))/2,2)</f>
        <v>19.190000000000001</v>
      </c>
      <c r="T698" s="195"/>
      <c r="U698" s="195"/>
      <c r="V698" s="203">
        <f>ROUND((SUM(V320:V697))/2,2)</f>
        <v>11.36</v>
      </c>
      <c r="W698" s="198"/>
      <c r="X698" s="191"/>
      <c r="Y698" s="191"/>
      <c r="Z698" s="191"/>
    </row>
    <row r="699" spans="1:26">
      <c r="A699" s="13"/>
      <c r="B699" s="220"/>
      <c r="C699" s="221"/>
      <c r="D699" s="518" t="s">
        <v>59</v>
      </c>
      <c r="E699" s="518"/>
      <c r="F699" s="222"/>
      <c r="G699" s="223"/>
      <c r="H699" s="224"/>
      <c r="I699" s="224">
        <f>ROUND((SUM(I93:I698))/3,2)</f>
        <v>0</v>
      </c>
      <c r="J699" s="222"/>
      <c r="K699" s="222">
        <f>ROUND((SUM(K93:K698))/3,2)</f>
        <v>0</v>
      </c>
      <c r="L699" s="223">
        <f>ROUND((SUM(L93:L698))/3,2)</f>
        <v>0</v>
      </c>
      <c r="M699" s="223">
        <f>ROUND((SUM(M93:M698))/3,2)</f>
        <v>0</v>
      </c>
      <c r="N699" s="223"/>
      <c r="O699" s="223"/>
      <c r="P699" s="223"/>
      <c r="Q699" s="223"/>
      <c r="R699" s="223"/>
      <c r="S699" s="223">
        <f>ROUND((SUM(S93:S698))/3,2)</f>
        <v>44.23</v>
      </c>
      <c r="T699" s="223"/>
      <c r="U699" s="223"/>
      <c r="V699" s="225">
        <f>ROUND((SUM(V93:V698))/3,2)</f>
        <v>32.81</v>
      </c>
      <c r="W699" s="27"/>
      <c r="X699" s="13"/>
      <c r="Y699" s="13">
        <f>(SUM(Y93:Y698))</f>
        <v>0</v>
      </c>
      <c r="Z699" s="13">
        <f>(SUM(Z93:Z698))</f>
        <v>0</v>
      </c>
    </row>
    <row r="700" spans="1:26" hidden="1">
      <c r="A700" s="13"/>
      <c r="B700" s="13"/>
      <c r="C700" s="13"/>
      <c r="D700" s="13"/>
      <c r="E700" s="13"/>
      <c r="F700" s="13"/>
      <c r="G700" s="182"/>
      <c r="H700" s="58"/>
      <c r="I700" s="58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idden="1">
      <c r="A701" s="13"/>
      <c r="B701" s="13"/>
      <c r="C701" s="13"/>
      <c r="D701" s="13"/>
      <c r="E701" s="13"/>
      <c r="F701" s="13"/>
      <c r="G701" s="182"/>
      <c r="H701" s="58"/>
      <c r="I701" s="58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idden="1">
      <c r="A702" s="13"/>
      <c r="B702" s="13"/>
      <c r="C702" s="13"/>
      <c r="D702" s="13"/>
      <c r="E702" s="13"/>
      <c r="F702" s="13"/>
      <c r="G702" s="182"/>
      <c r="H702" s="58"/>
      <c r="I702" s="58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idden="1">
      <c r="A703" s="13"/>
      <c r="B703" s="13"/>
      <c r="C703" s="13"/>
      <c r="D703" s="13"/>
      <c r="E703" s="13"/>
      <c r="F703" s="13"/>
      <c r="G703" s="182"/>
      <c r="H703" s="58"/>
      <c r="I703" s="58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idden="1">
      <c r="A704" s="13"/>
      <c r="B704" s="13"/>
      <c r="C704" s="13"/>
      <c r="D704" s="13"/>
      <c r="E704" s="13"/>
      <c r="F704" s="13"/>
      <c r="G704" s="182"/>
      <c r="H704" s="58"/>
      <c r="I704" s="58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idden="1">
      <c r="A705" s="13"/>
      <c r="B705" s="13"/>
      <c r="C705" s="13"/>
      <c r="D705" s="13"/>
      <c r="E705" s="13"/>
      <c r="F705" s="13"/>
      <c r="G705" s="182"/>
      <c r="H705" s="58"/>
      <c r="I705" s="58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idden="1">
      <c r="A706" s="13"/>
      <c r="B706" s="13"/>
      <c r="C706" s="13"/>
      <c r="D706" s="13"/>
      <c r="E706" s="13"/>
      <c r="F706" s="13"/>
      <c r="G706" s="182"/>
      <c r="H706" s="58"/>
      <c r="I706" s="58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idden="1">
      <c r="A707" s="13"/>
      <c r="B707" s="13"/>
      <c r="C707" s="13"/>
      <c r="D707" s="13"/>
      <c r="E707" s="13"/>
      <c r="F707" s="13"/>
      <c r="G707" s="182"/>
      <c r="H707" s="58"/>
      <c r="I707" s="58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idden="1">
      <c r="A708" s="13"/>
      <c r="B708" s="13"/>
      <c r="C708" s="13"/>
      <c r="D708" s="13"/>
      <c r="E708" s="13"/>
      <c r="F708" s="13"/>
      <c r="G708" s="182"/>
      <c r="H708" s="58"/>
      <c r="I708" s="58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idden="1">
      <c r="A709" s="8"/>
      <c r="B709" s="8"/>
      <c r="C709" s="8"/>
      <c r="D709" s="8"/>
      <c r="E709" s="8"/>
      <c r="F709" s="8"/>
      <c r="G709" s="21"/>
      <c r="H709" s="12"/>
      <c r="I709" s="12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idden="1">
      <c r="A710" s="8"/>
      <c r="B710" s="8"/>
      <c r="C710" s="8"/>
      <c r="D710" s="8"/>
      <c r="E710" s="8"/>
      <c r="F710" s="8"/>
      <c r="G710" s="21"/>
      <c r="H710" s="12"/>
      <c r="I710" s="12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idden="1">
      <c r="A711" s="8"/>
      <c r="B711" s="8"/>
      <c r="C711" s="8"/>
      <c r="D711" s="8"/>
      <c r="E711" s="8"/>
      <c r="F711" s="8"/>
      <c r="G711" s="21"/>
      <c r="H711" s="12"/>
      <c r="I711" s="12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idden="1">
      <c r="A712" s="8"/>
      <c r="B712" s="8"/>
      <c r="C712" s="8"/>
      <c r="D712" s="8"/>
      <c r="E712" s="8"/>
      <c r="F712" s="8"/>
      <c r="G712" s="21"/>
      <c r="H712" s="12"/>
      <c r="I712" s="12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idden="1">
      <c r="A713" s="8"/>
      <c r="B713" s="8"/>
      <c r="C713" s="8"/>
      <c r="D713" s="8"/>
      <c r="E713" s="8"/>
      <c r="F713" s="8"/>
      <c r="G713" s="21"/>
      <c r="H713" s="12"/>
      <c r="I713" s="12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idden="1">
      <c r="A714" s="8"/>
      <c r="B714" s="8"/>
      <c r="C714" s="8"/>
      <c r="D714" s="8"/>
      <c r="E714" s="8"/>
      <c r="F714" s="8"/>
      <c r="G714" s="21"/>
      <c r="H714" s="12"/>
      <c r="I714" s="12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idden="1">
      <c r="A715" s="8"/>
      <c r="B715" s="8"/>
      <c r="C715" s="8"/>
      <c r="D715" s="8"/>
      <c r="E715" s="8"/>
      <c r="F715" s="8"/>
      <c r="G715" s="21"/>
      <c r="H715" s="12"/>
      <c r="I715" s="12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idden="1">
      <c r="A716" s="8"/>
      <c r="B716" s="8"/>
      <c r="C716" s="8"/>
      <c r="D716" s="8"/>
      <c r="E716" s="8"/>
      <c r="F716" s="8"/>
      <c r="G716" s="21"/>
      <c r="H716" s="12"/>
      <c r="I716" s="12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idden="1">
      <c r="A717" s="8"/>
      <c r="B717" s="8"/>
      <c r="C717" s="8"/>
      <c r="D717" s="8"/>
      <c r="E717" s="8"/>
      <c r="F717" s="8"/>
      <c r="G717" s="21"/>
      <c r="H717" s="12"/>
      <c r="I717" s="12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idden="1">
      <c r="A718" s="8"/>
      <c r="B718" s="8"/>
      <c r="C718" s="8"/>
      <c r="D718" s="8"/>
      <c r="E718" s="8"/>
      <c r="F718" s="8"/>
      <c r="G718" s="21"/>
      <c r="H718" s="12"/>
      <c r="I718" s="12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idden="1">
      <c r="A719" s="8"/>
      <c r="B719" s="8"/>
      <c r="C719" s="8"/>
      <c r="D719" s="8"/>
      <c r="E719" s="8"/>
      <c r="F719" s="8"/>
      <c r="G719" s="21"/>
      <c r="H719" s="12"/>
      <c r="I719" s="12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idden="1">
      <c r="A720" s="8"/>
      <c r="B720" s="8"/>
      <c r="C720" s="8"/>
      <c r="D720" s="8"/>
      <c r="E720" s="8"/>
      <c r="F720" s="8"/>
      <c r="G720" s="21"/>
      <c r="H720" s="12"/>
      <c r="I720" s="12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idden="1">
      <c r="A721" s="8"/>
      <c r="B721" s="8"/>
      <c r="C721" s="8"/>
      <c r="D721" s="8"/>
      <c r="E721" s="8"/>
      <c r="F721" s="8"/>
      <c r="G721" s="21"/>
      <c r="H721" s="12"/>
      <c r="I721" s="12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idden="1">
      <c r="A722" s="8"/>
      <c r="B722" s="8"/>
      <c r="C722" s="8"/>
      <c r="D722" s="8"/>
      <c r="E722" s="8"/>
      <c r="F722" s="8"/>
      <c r="G722" s="21"/>
      <c r="H722" s="12"/>
      <c r="I722" s="12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idden="1">
      <c r="A723" s="8"/>
      <c r="B723" s="8"/>
      <c r="C723" s="8"/>
      <c r="D723" s="8"/>
      <c r="E723" s="8"/>
      <c r="F723" s="8"/>
      <c r="G723" s="21"/>
      <c r="H723" s="12"/>
      <c r="I723" s="12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idden="1">
      <c r="A724" s="8"/>
      <c r="B724" s="8"/>
      <c r="C724" s="8"/>
      <c r="D724" s="8"/>
      <c r="E724" s="8"/>
      <c r="F724" s="8"/>
      <c r="G724" s="21"/>
      <c r="H724" s="12"/>
      <c r="I724" s="12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idden="1">
      <c r="A725" s="8"/>
      <c r="B725" s="8"/>
      <c r="C725" s="8"/>
      <c r="D725" s="8"/>
      <c r="E725" s="8"/>
      <c r="F725" s="8"/>
      <c r="G725" s="21"/>
      <c r="H725" s="12"/>
      <c r="I725" s="12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idden="1">
      <c r="A726" s="8"/>
      <c r="B726" s="8"/>
      <c r="C726" s="8"/>
      <c r="D726" s="8"/>
      <c r="E726" s="8"/>
      <c r="F726" s="8"/>
      <c r="G726" s="21"/>
      <c r="H726" s="12"/>
      <c r="I726" s="12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idden="1">
      <c r="A727" s="8"/>
      <c r="B727" s="8"/>
      <c r="C727" s="8"/>
      <c r="D727" s="8"/>
      <c r="E727" s="8"/>
      <c r="F727" s="8"/>
      <c r="G727" s="21"/>
      <c r="H727" s="12"/>
      <c r="I727" s="12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idden="1">
      <c r="A728" s="8"/>
      <c r="B728" s="8"/>
      <c r="C728" s="8"/>
      <c r="D728" s="8"/>
      <c r="E728" s="8"/>
      <c r="F728" s="8"/>
      <c r="G728" s="21"/>
      <c r="H728" s="12"/>
      <c r="I728" s="12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idden="1">
      <c r="A729" s="8"/>
      <c r="B729" s="8"/>
      <c r="C729" s="8"/>
      <c r="D729" s="8"/>
      <c r="E729" s="8"/>
      <c r="F729" s="8"/>
      <c r="G729" s="21"/>
      <c r="H729" s="12"/>
      <c r="I729" s="12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idden="1">
      <c r="A730" s="8"/>
      <c r="B730" s="8"/>
      <c r="C730" s="8"/>
      <c r="D730" s="8"/>
      <c r="E730" s="8"/>
      <c r="F730" s="8"/>
      <c r="G730" s="21"/>
      <c r="H730" s="12"/>
      <c r="I730" s="12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idden="1">
      <c r="A731" s="8"/>
      <c r="B731" s="8"/>
      <c r="C731" s="8"/>
      <c r="D731" s="8"/>
      <c r="E731" s="8"/>
      <c r="F731" s="8"/>
      <c r="G731" s="21"/>
      <c r="H731" s="12"/>
      <c r="I731" s="12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idden="1">
      <c r="A732" s="8"/>
      <c r="B732" s="8"/>
      <c r="C732" s="8"/>
      <c r="D732" s="8"/>
      <c r="E732" s="8"/>
      <c r="F732" s="8"/>
      <c r="G732" s="21"/>
      <c r="H732" s="12"/>
      <c r="I732" s="12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idden="1">
      <c r="A733" s="8"/>
      <c r="B733" s="8"/>
      <c r="C733" s="8"/>
      <c r="D733" s="8"/>
      <c r="E733" s="8"/>
      <c r="F733" s="8"/>
      <c r="G733" s="21"/>
      <c r="H733" s="12"/>
      <c r="I733" s="12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idden="1">
      <c r="A734" s="8"/>
      <c r="B734" s="8"/>
      <c r="C734" s="8"/>
      <c r="D734" s="8"/>
      <c r="E734" s="8"/>
      <c r="F734" s="8"/>
      <c r="G734" s="21"/>
      <c r="H734" s="12"/>
      <c r="I734" s="1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idden="1">
      <c r="A735" s="8"/>
      <c r="B735" s="8"/>
      <c r="C735" s="8"/>
      <c r="D735" s="8"/>
      <c r="E735" s="8"/>
      <c r="F735" s="8"/>
      <c r="G735" s="21"/>
      <c r="H735" s="12"/>
      <c r="I735" s="12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idden="1">
      <c r="A736" s="8"/>
      <c r="B736" s="8"/>
      <c r="C736" s="8"/>
      <c r="D736" s="8"/>
      <c r="E736" s="8"/>
      <c r="F736" s="8"/>
      <c r="G736" s="21"/>
      <c r="H736" s="12"/>
      <c r="I736" s="12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idden="1">
      <c r="A737" s="8"/>
      <c r="B737" s="8"/>
      <c r="C737" s="8"/>
      <c r="D737" s="8"/>
      <c r="E737" s="8"/>
      <c r="F737" s="8"/>
      <c r="G737" s="21"/>
      <c r="H737" s="12"/>
      <c r="I737" s="12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idden="1">
      <c r="A738" s="8"/>
      <c r="B738" s="8"/>
      <c r="C738" s="8"/>
      <c r="D738" s="8"/>
      <c r="E738" s="8"/>
      <c r="F738" s="8"/>
      <c r="G738" s="21"/>
      <c r="H738" s="12"/>
      <c r="I738" s="12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idden="1">
      <c r="A739" s="8"/>
      <c r="B739" s="8"/>
      <c r="C739" s="8"/>
      <c r="D739" s="8"/>
      <c r="E739" s="8"/>
      <c r="F739" s="8"/>
      <c r="G739" s="21"/>
      <c r="H739" s="12"/>
      <c r="I739" s="12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idden="1">
      <c r="A740" s="8"/>
      <c r="B740" s="8"/>
      <c r="C740" s="8"/>
      <c r="D740" s="8"/>
      <c r="E740" s="8"/>
      <c r="F740" s="8"/>
      <c r="G740" s="21"/>
      <c r="H740" s="12"/>
      <c r="I740" s="12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idden="1">
      <c r="A741" s="8"/>
      <c r="B741" s="8"/>
      <c r="C741" s="8"/>
      <c r="D741" s="8"/>
      <c r="E741" s="8"/>
      <c r="F741" s="8"/>
      <c r="G741" s="21"/>
      <c r="H741" s="12"/>
      <c r="I741" s="12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idden="1">
      <c r="A742" s="8"/>
      <c r="B742" s="8"/>
      <c r="C742" s="8"/>
      <c r="D742" s="8"/>
      <c r="E742" s="8"/>
      <c r="F742" s="8"/>
      <c r="G742" s="21"/>
      <c r="H742" s="12"/>
      <c r="I742" s="12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idden="1">
      <c r="A743" s="8"/>
      <c r="B743" s="8"/>
      <c r="C743" s="8"/>
      <c r="D743" s="8"/>
      <c r="E743" s="8"/>
      <c r="F743" s="8"/>
      <c r="G743" s="21"/>
      <c r="H743" s="12"/>
      <c r="I743" s="12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idden="1">
      <c r="A744" s="8"/>
      <c r="B744" s="8"/>
      <c r="C744" s="8"/>
      <c r="D744" s="8"/>
      <c r="E744" s="8"/>
      <c r="F744" s="8"/>
      <c r="G744" s="21"/>
      <c r="H744" s="12"/>
      <c r="I744" s="12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idden="1">
      <c r="A745" s="8"/>
      <c r="B745" s="8"/>
      <c r="C745" s="8"/>
      <c r="D745" s="8"/>
      <c r="E745" s="8"/>
      <c r="F745" s="8"/>
      <c r="G745" s="21"/>
      <c r="H745" s="12"/>
      <c r="I745" s="12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idden="1">
      <c r="A746" s="8"/>
      <c r="B746" s="8"/>
      <c r="C746" s="8"/>
      <c r="D746" s="8"/>
      <c r="E746" s="8"/>
      <c r="F746" s="8"/>
      <c r="G746" s="21"/>
      <c r="H746" s="12"/>
      <c r="I746" s="12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idden="1">
      <c r="A747" s="8"/>
      <c r="B747" s="8"/>
      <c r="C747" s="8"/>
      <c r="D747" s="8"/>
      <c r="E747" s="8"/>
      <c r="F747" s="8"/>
      <c r="G747" s="21"/>
      <c r="H747" s="12"/>
      <c r="I747" s="12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idden="1">
      <c r="A748" s="8"/>
      <c r="B748" s="8"/>
      <c r="C748" s="8"/>
      <c r="D748" s="8"/>
      <c r="E748" s="8"/>
      <c r="F748" s="8"/>
      <c r="G748" s="21"/>
      <c r="H748" s="12"/>
      <c r="I748" s="12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idden="1">
      <c r="A749" s="8"/>
      <c r="B749" s="8"/>
      <c r="C749" s="8"/>
      <c r="D749" s="8"/>
      <c r="E749" s="8"/>
      <c r="F749" s="8"/>
      <c r="G749" s="21"/>
      <c r="H749" s="12"/>
      <c r="I749" s="12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idden="1">
      <c r="A750" s="8"/>
      <c r="B750" s="8"/>
      <c r="C750" s="8"/>
      <c r="D750" s="8"/>
      <c r="E750" s="8"/>
      <c r="F750" s="8"/>
      <c r="G750" s="21"/>
      <c r="H750" s="12"/>
      <c r="I750" s="12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idden="1">
      <c r="A751" s="8"/>
      <c r="B751" s="8"/>
      <c r="C751" s="8"/>
      <c r="D751" s="8"/>
      <c r="E751" s="8"/>
      <c r="F751" s="8"/>
      <c r="G751" s="21"/>
      <c r="H751" s="12"/>
      <c r="I751" s="12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idden="1">
      <c r="A752" s="8"/>
      <c r="B752" s="8"/>
      <c r="C752" s="8"/>
      <c r="D752" s="8"/>
      <c r="E752" s="8"/>
      <c r="F752" s="8"/>
      <c r="G752" s="21"/>
      <c r="H752" s="12"/>
      <c r="I752" s="12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idden="1">
      <c r="A753" s="8"/>
      <c r="B753" s="8"/>
      <c r="C753" s="8"/>
      <c r="D753" s="8"/>
      <c r="E753" s="8"/>
      <c r="F753" s="8"/>
      <c r="G753" s="21"/>
      <c r="H753" s="12"/>
      <c r="I753" s="12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idden="1">
      <c r="A754" s="8"/>
      <c r="B754" s="8"/>
      <c r="C754" s="8"/>
      <c r="D754" s="8"/>
      <c r="E754" s="8"/>
      <c r="F754" s="8"/>
      <c r="G754" s="21"/>
      <c r="H754" s="12"/>
      <c r="I754" s="12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idden="1">
      <c r="A755" s="8"/>
      <c r="B755" s="8"/>
      <c r="C755" s="8"/>
      <c r="D755" s="8"/>
      <c r="E755" s="8"/>
      <c r="F755" s="8"/>
      <c r="G755" s="21"/>
      <c r="H755" s="12"/>
      <c r="I755" s="12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idden="1">
      <c r="A756" s="8"/>
      <c r="B756" s="8"/>
      <c r="C756" s="8"/>
      <c r="D756" s="8"/>
      <c r="E756" s="8"/>
      <c r="F756" s="8"/>
      <c r="G756" s="21"/>
      <c r="H756" s="12"/>
      <c r="I756" s="12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idden="1">
      <c r="A757" s="8"/>
      <c r="B757" s="8"/>
      <c r="C757" s="8"/>
      <c r="D757" s="8"/>
      <c r="E757" s="8"/>
      <c r="F757" s="8"/>
      <c r="G757" s="21"/>
      <c r="H757" s="12"/>
      <c r="I757" s="12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idden="1">
      <c r="A758" s="8"/>
      <c r="B758" s="8"/>
      <c r="C758" s="8"/>
      <c r="D758" s="8"/>
      <c r="E758" s="8"/>
      <c r="F758" s="8"/>
      <c r="G758" s="21"/>
      <c r="H758" s="12"/>
      <c r="I758" s="12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idden="1">
      <c r="A759" s="8"/>
      <c r="B759" s="8"/>
      <c r="C759" s="8"/>
      <c r="D759" s="8"/>
      <c r="E759" s="8"/>
      <c r="F759" s="8"/>
      <c r="G759" s="21"/>
      <c r="H759" s="12"/>
      <c r="I759" s="12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idden="1">
      <c r="A760" s="8"/>
      <c r="B760" s="8"/>
      <c r="C760" s="8"/>
      <c r="D760" s="8"/>
      <c r="E760" s="8"/>
      <c r="F760" s="8"/>
      <c r="G760" s="21"/>
      <c r="H760" s="12"/>
      <c r="I760" s="12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idden="1">
      <c r="A761" s="8"/>
      <c r="B761" s="8"/>
      <c r="C761" s="8"/>
      <c r="D761" s="8"/>
      <c r="E761" s="8"/>
      <c r="F761" s="8"/>
      <c r="G761" s="21"/>
      <c r="H761" s="12"/>
      <c r="I761" s="12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idden="1">
      <c r="A762" s="8"/>
      <c r="B762" s="8"/>
      <c r="C762" s="8"/>
      <c r="D762" s="8"/>
      <c r="E762" s="8"/>
      <c r="F762" s="8"/>
      <c r="G762" s="21"/>
      <c r="H762" s="12"/>
      <c r="I762" s="12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idden="1">
      <c r="A763" s="8"/>
      <c r="B763" s="8"/>
      <c r="C763" s="8"/>
      <c r="D763" s="8"/>
      <c r="E763" s="8"/>
      <c r="F763" s="8"/>
      <c r="G763" s="21"/>
      <c r="H763" s="12"/>
      <c r="I763" s="12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idden="1">
      <c r="A764" s="8"/>
      <c r="B764" s="8"/>
      <c r="C764" s="8"/>
      <c r="D764" s="8"/>
      <c r="E764" s="8"/>
      <c r="F764" s="8"/>
      <c r="G764" s="21"/>
      <c r="H764" s="12"/>
      <c r="I764" s="12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idden="1">
      <c r="A765" s="8"/>
      <c r="B765" s="8"/>
      <c r="C765" s="8"/>
      <c r="D765" s="8"/>
      <c r="E765" s="8"/>
      <c r="F765" s="8"/>
      <c r="G765" s="21"/>
      <c r="H765" s="12"/>
      <c r="I765" s="12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idden="1">
      <c r="A766" s="8"/>
      <c r="B766" s="8"/>
      <c r="C766" s="8"/>
      <c r="D766" s="8"/>
      <c r="E766" s="8"/>
      <c r="F766" s="8"/>
      <c r="G766" s="21"/>
      <c r="H766" s="12"/>
      <c r="I766" s="12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idden="1">
      <c r="A767" s="8"/>
      <c r="B767" s="8"/>
      <c r="C767" s="8"/>
      <c r="D767" s="8"/>
      <c r="E767" s="8"/>
      <c r="F767" s="8"/>
      <c r="G767" s="21"/>
      <c r="H767" s="12"/>
      <c r="I767" s="12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idden="1">
      <c r="A768" s="8"/>
      <c r="B768" s="8"/>
      <c r="C768" s="8"/>
      <c r="D768" s="8"/>
      <c r="E768" s="8"/>
      <c r="F768" s="8"/>
      <c r="G768" s="21"/>
      <c r="H768" s="12"/>
      <c r="I768" s="12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idden="1">
      <c r="A769" s="8"/>
      <c r="B769" s="8"/>
      <c r="C769" s="8"/>
      <c r="D769" s="8"/>
      <c r="E769" s="8"/>
      <c r="F769" s="8"/>
      <c r="G769" s="21"/>
      <c r="H769" s="12"/>
      <c r="I769" s="12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idden="1">
      <c r="A770" s="8"/>
      <c r="B770" s="8"/>
      <c r="C770" s="8"/>
      <c r="D770" s="8"/>
      <c r="E770" s="8"/>
      <c r="F770" s="8"/>
      <c r="G770" s="21"/>
      <c r="H770" s="12"/>
      <c r="I770" s="12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idden="1">
      <c r="A771" s="8"/>
      <c r="B771" s="8"/>
      <c r="C771" s="8"/>
      <c r="D771" s="8"/>
      <c r="E771" s="8"/>
      <c r="F771" s="8"/>
      <c r="G771" s="21"/>
      <c r="H771" s="12"/>
      <c r="I771" s="12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idden="1">
      <c r="A772" s="8"/>
      <c r="B772" s="8"/>
      <c r="C772" s="8"/>
      <c r="D772" s="8"/>
      <c r="E772" s="8"/>
      <c r="F772" s="8"/>
      <c r="G772" s="21"/>
      <c r="H772" s="12"/>
      <c r="I772" s="12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idden="1">
      <c r="A773" s="8"/>
      <c r="B773" s="8"/>
      <c r="C773" s="8"/>
      <c r="D773" s="8"/>
      <c r="E773" s="8"/>
      <c r="F773" s="8"/>
      <c r="G773" s="21"/>
      <c r="H773" s="12"/>
      <c r="I773" s="12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idden="1">
      <c r="A774" s="8"/>
      <c r="B774" s="8"/>
      <c r="C774" s="8"/>
      <c r="D774" s="8"/>
      <c r="E774" s="8"/>
      <c r="F774" s="8"/>
      <c r="G774" s="21"/>
      <c r="H774" s="12"/>
      <c r="I774" s="12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idden="1">
      <c r="A775" s="8"/>
      <c r="B775" s="8"/>
      <c r="C775" s="8"/>
      <c r="D775" s="8"/>
      <c r="E775" s="8"/>
      <c r="F775" s="8"/>
      <c r="G775" s="21"/>
      <c r="H775" s="12"/>
      <c r="I775" s="12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idden="1">
      <c r="A776" s="8"/>
      <c r="B776" s="8"/>
      <c r="C776" s="8"/>
      <c r="D776" s="8"/>
      <c r="E776" s="8"/>
      <c r="F776" s="8"/>
      <c r="G776" s="21"/>
      <c r="H776" s="12"/>
      <c r="I776" s="12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idden="1">
      <c r="A777" s="8"/>
      <c r="B777" s="8"/>
      <c r="C777" s="8"/>
      <c r="D777" s="8"/>
      <c r="E777" s="8"/>
      <c r="F777" s="8"/>
      <c r="G777" s="21"/>
      <c r="H777" s="12"/>
      <c r="I777" s="12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idden="1">
      <c r="A778" s="8"/>
      <c r="B778" s="8"/>
      <c r="C778" s="8"/>
      <c r="D778" s="8"/>
      <c r="E778" s="8"/>
      <c r="F778" s="8"/>
      <c r="G778" s="21"/>
      <c r="H778" s="12"/>
      <c r="I778" s="12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idden="1">
      <c r="A779" s="8"/>
      <c r="B779" s="8"/>
      <c r="C779" s="8"/>
      <c r="D779" s="8"/>
      <c r="E779" s="8"/>
      <c r="F779" s="8"/>
      <c r="G779" s="21"/>
      <c r="H779" s="12"/>
      <c r="I779" s="12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idden="1">
      <c r="A780" s="8"/>
      <c r="B780" s="8"/>
      <c r="C780" s="8"/>
      <c r="D780" s="8"/>
      <c r="E780" s="8"/>
      <c r="F780" s="8"/>
      <c r="G780" s="21"/>
      <c r="H780" s="12"/>
      <c r="I780" s="12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idden="1">
      <c r="A781" s="8"/>
      <c r="B781" s="8"/>
      <c r="C781" s="8"/>
      <c r="D781" s="8"/>
      <c r="E781" s="8"/>
      <c r="F781" s="8"/>
      <c r="G781" s="21"/>
      <c r="H781" s="12"/>
      <c r="I781" s="12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idden="1">
      <c r="A782" s="8"/>
      <c r="B782" s="8"/>
      <c r="C782" s="8"/>
      <c r="D782" s="8"/>
      <c r="E782" s="8"/>
      <c r="F782" s="8"/>
      <c r="G782" s="21"/>
      <c r="H782" s="12"/>
      <c r="I782" s="12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idden="1">
      <c r="A783" s="8"/>
      <c r="B783" s="8"/>
      <c r="C783" s="8"/>
      <c r="D783" s="8"/>
      <c r="E783" s="8"/>
      <c r="F783" s="8"/>
      <c r="G783" s="21"/>
      <c r="H783" s="12"/>
      <c r="I783" s="12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idden="1">
      <c r="A784" s="8"/>
      <c r="B784" s="8"/>
      <c r="C784" s="8"/>
      <c r="D784" s="8"/>
      <c r="E784" s="8"/>
      <c r="F784" s="8"/>
      <c r="G784" s="21"/>
      <c r="H784" s="12"/>
      <c r="I784" s="12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idden="1">
      <c r="A785" s="8"/>
      <c r="B785" s="8"/>
      <c r="C785" s="8"/>
      <c r="D785" s="8"/>
      <c r="E785" s="8"/>
      <c r="F785" s="8"/>
      <c r="G785" s="21"/>
      <c r="H785" s="12"/>
      <c r="I785" s="12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idden="1">
      <c r="A786" s="8"/>
      <c r="B786" s="8"/>
      <c r="C786" s="8"/>
      <c r="D786" s="8"/>
      <c r="E786" s="8"/>
      <c r="F786" s="8"/>
      <c r="G786" s="21"/>
      <c r="H786" s="12"/>
      <c r="I786" s="12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idden="1">
      <c r="A787" s="8"/>
      <c r="B787" s="8"/>
      <c r="C787" s="8"/>
      <c r="D787" s="8"/>
      <c r="E787" s="8"/>
      <c r="F787" s="8"/>
      <c r="G787" s="21"/>
      <c r="H787" s="12"/>
      <c r="I787" s="12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idden="1">
      <c r="A788" s="8"/>
      <c r="B788" s="8"/>
      <c r="C788" s="8"/>
      <c r="D788" s="8"/>
      <c r="E788" s="8"/>
      <c r="F788" s="8"/>
      <c r="G788" s="21"/>
      <c r="H788" s="12"/>
      <c r="I788" s="12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idden="1">
      <c r="A789" s="8"/>
      <c r="B789" s="8"/>
      <c r="C789" s="8"/>
      <c r="D789" s="8"/>
      <c r="E789" s="8"/>
      <c r="F789" s="8"/>
      <c r="G789" s="21"/>
      <c r="H789" s="12"/>
      <c r="I789" s="12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idden="1">
      <c r="A790" s="8"/>
      <c r="B790" s="8"/>
      <c r="C790" s="8"/>
      <c r="D790" s="8"/>
      <c r="E790" s="8"/>
      <c r="F790" s="8"/>
      <c r="G790" s="21"/>
      <c r="H790" s="12"/>
      <c r="I790" s="12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idden="1">
      <c r="A791" s="8"/>
      <c r="B791" s="8"/>
      <c r="C791" s="8"/>
      <c r="D791" s="8"/>
      <c r="E791" s="8"/>
      <c r="F791" s="8"/>
      <c r="G791" s="21"/>
      <c r="H791" s="12"/>
      <c r="I791" s="12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idden="1">
      <c r="A792" s="8"/>
      <c r="B792" s="8"/>
      <c r="C792" s="8"/>
      <c r="D792" s="8"/>
      <c r="E792" s="8"/>
      <c r="F792" s="8"/>
      <c r="G792" s="21"/>
      <c r="H792" s="12"/>
      <c r="I792" s="12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idden="1">
      <c r="A793" s="8"/>
      <c r="B793" s="8"/>
      <c r="C793" s="8"/>
      <c r="D793" s="8"/>
      <c r="E793" s="8"/>
      <c r="F793" s="8"/>
      <c r="G793" s="21"/>
      <c r="H793" s="12"/>
      <c r="I793" s="12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idden="1">
      <c r="A794" s="8"/>
      <c r="B794" s="8"/>
      <c r="C794" s="8"/>
      <c r="D794" s="8"/>
      <c r="E794" s="8"/>
      <c r="F794" s="8"/>
      <c r="G794" s="21"/>
      <c r="H794" s="12"/>
      <c r="I794" s="12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idden="1">
      <c r="A795" s="8"/>
      <c r="B795" s="8"/>
      <c r="C795" s="8"/>
      <c r="D795" s="8"/>
      <c r="E795" s="8"/>
      <c r="F795" s="8"/>
      <c r="G795" s="21"/>
      <c r="H795" s="12"/>
      <c r="I795" s="12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idden="1">
      <c r="A796" s="8"/>
      <c r="B796" s="8"/>
      <c r="C796" s="8"/>
      <c r="D796" s="8"/>
      <c r="E796" s="8"/>
      <c r="F796" s="8"/>
      <c r="G796" s="21"/>
      <c r="H796" s="12"/>
      <c r="I796" s="12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idden="1">
      <c r="A797" s="8"/>
      <c r="B797" s="8"/>
      <c r="C797" s="8"/>
      <c r="D797" s="8"/>
      <c r="E797" s="8"/>
      <c r="F797" s="8"/>
      <c r="G797" s="21"/>
      <c r="H797" s="12"/>
      <c r="I797" s="12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idden="1">
      <c r="A798" s="8"/>
      <c r="B798" s="8"/>
      <c r="C798" s="8"/>
      <c r="D798" s="8"/>
      <c r="E798" s="8"/>
      <c r="F798" s="8"/>
      <c r="G798" s="21"/>
      <c r="H798" s="12"/>
      <c r="I798" s="12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idden="1">
      <c r="A799" s="8"/>
      <c r="B799" s="8"/>
      <c r="C799" s="8"/>
      <c r="D799" s="8"/>
      <c r="E799" s="8"/>
      <c r="F799" s="8"/>
      <c r="G799" s="21"/>
      <c r="H799" s="12"/>
      <c r="I799" s="12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idden="1">
      <c r="A800" s="8"/>
      <c r="B800" s="8"/>
      <c r="C800" s="8"/>
      <c r="D800" s="8"/>
      <c r="E800" s="8"/>
      <c r="F800" s="8"/>
      <c r="G800" s="21"/>
      <c r="H800" s="12"/>
      <c r="I800" s="12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idden="1">
      <c r="A801" s="8"/>
      <c r="B801" s="8"/>
      <c r="C801" s="8"/>
      <c r="D801" s="8"/>
      <c r="E801" s="8"/>
      <c r="F801" s="8"/>
      <c r="G801" s="21"/>
      <c r="H801" s="12"/>
      <c r="I801" s="12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idden="1">
      <c r="A802" s="8"/>
      <c r="B802" s="8"/>
      <c r="C802" s="8"/>
      <c r="D802" s="8"/>
      <c r="E802" s="8"/>
      <c r="F802" s="8"/>
      <c r="G802" s="21"/>
      <c r="H802" s="12"/>
      <c r="I802" s="12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idden="1">
      <c r="A803" s="8"/>
      <c r="B803" s="8"/>
      <c r="C803" s="8"/>
      <c r="D803" s="8"/>
      <c r="E803" s="8"/>
      <c r="F803" s="8"/>
      <c r="G803" s="21"/>
      <c r="H803" s="12"/>
      <c r="I803" s="12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idden="1">
      <c r="A804" s="8"/>
      <c r="B804" s="8"/>
      <c r="C804" s="8"/>
      <c r="D804" s="8"/>
      <c r="E804" s="8"/>
      <c r="F804" s="8"/>
      <c r="G804" s="21"/>
      <c r="H804" s="12"/>
      <c r="I804" s="12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idden="1">
      <c r="A805" s="8"/>
      <c r="B805" s="8"/>
      <c r="C805" s="8"/>
      <c r="D805" s="8"/>
      <c r="E805" s="8"/>
      <c r="F805" s="8"/>
      <c r="G805" s="21"/>
      <c r="H805" s="12"/>
      <c r="I805" s="12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idden="1">
      <c r="A806" s="8"/>
      <c r="B806" s="8"/>
      <c r="C806" s="8"/>
      <c r="D806" s="8"/>
      <c r="E806" s="8"/>
      <c r="F806" s="8"/>
      <c r="G806" s="21"/>
      <c r="H806" s="12"/>
      <c r="I806" s="12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idden="1">
      <c r="A807" s="8"/>
      <c r="B807" s="8"/>
      <c r="C807" s="8"/>
      <c r="D807" s="8"/>
      <c r="E807" s="8"/>
      <c r="F807" s="8"/>
      <c r="G807" s="21"/>
      <c r="H807" s="12"/>
      <c r="I807" s="12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idden="1">
      <c r="A808" s="8"/>
      <c r="B808" s="8"/>
      <c r="C808" s="8"/>
      <c r="D808" s="8"/>
      <c r="E808" s="8"/>
      <c r="F808" s="8"/>
      <c r="G808" s="21"/>
      <c r="H808" s="12"/>
      <c r="I808" s="12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idden="1">
      <c r="A809" s="8"/>
      <c r="B809" s="8"/>
      <c r="C809" s="8"/>
      <c r="D809" s="8"/>
      <c r="E809" s="8"/>
      <c r="F809" s="8"/>
      <c r="G809" s="21"/>
      <c r="H809" s="12"/>
      <c r="I809" s="12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idden="1">
      <c r="A810" s="8"/>
      <c r="B810" s="8"/>
      <c r="C810" s="8"/>
      <c r="D810" s="8"/>
      <c r="E810" s="8"/>
      <c r="F810" s="8"/>
      <c r="G810" s="21"/>
      <c r="H810" s="12"/>
      <c r="I810" s="12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idden="1">
      <c r="A811" s="8"/>
      <c r="B811" s="8"/>
      <c r="C811" s="8"/>
      <c r="D811" s="8"/>
      <c r="E811" s="8"/>
      <c r="F811" s="8"/>
      <c r="G811" s="21"/>
      <c r="H811" s="12"/>
      <c r="I811" s="12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idden="1">
      <c r="A812" s="8"/>
      <c r="B812" s="8"/>
      <c r="C812" s="8"/>
      <c r="D812" s="8"/>
      <c r="E812" s="8"/>
      <c r="F812" s="8"/>
      <c r="G812" s="21"/>
      <c r="H812" s="12"/>
      <c r="I812" s="12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idden="1">
      <c r="A813" s="8"/>
      <c r="B813" s="8"/>
      <c r="C813" s="8"/>
      <c r="D813" s="8"/>
      <c r="E813" s="8"/>
      <c r="F813" s="8"/>
      <c r="G813" s="21"/>
      <c r="H813" s="12"/>
      <c r="I813" s="12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idden="1">
      <c r="A814" s="8"/>
      <c r="B814" s="8"/>
      <c r="C814" s="8"/>
      <c r="D814" s="8"/>
      <c r="E814" s="8"/>
      <c r="F814" s="8"/>
      <c r="G814" s="21"/>
      <c r="H814" s="12"/>
      <c r="I814" s="12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idden="1">
      <c r="A815" s="8"/>
      <c r="B815" s="8"/>
      <c r="C815" s="8"/>
      <c r="D815" s="8"/>
      <c r="E815" s="8"/>
      <c r="F815" s="8"/>
      <c r="G815" s="21"/>
      <c r="H815" s="12"/>
      <c r="I815" s="12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idden="1">
      <c r="A816" s="8"/>
      <c r="B816" s="8"/>
      <c r="C816" s="8"/>
      <c r="D816" s="8"/>
      <c r="E816" s="8"/>
      <c r="F816" s="8"/>
      <c r="G816" s="21"/>
      <c r="H816" s="12"/>
      <c r="I816" s="12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idden="1">
      <c r="A817" s="8"/>
      <c r="B817" s="8"/>
      <c r="C817" s="8"/>
      <c r="D817" s="8"/>
      <c r="E817" s="8"/>
      <c r="F817" s="8"/>
      <c r="G817" s="21"/>
      <c r="H817" s="12"/>
      <c r="I817" s="12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idden="1">
      <c r="A818" s="8"/>
      <c r="B818" s="8"/>
      <c r="C818" s="8"/>
      <c r="D818" s="8"/>
      <c r="E818" s="8"/>
      <c r="F818" s="8"/>
      <c r="G818" s="21"/>
      <c r="H818" s="12"/>
      <c r="I818" s="12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idden="1">
      <c r="A819" s="8"/>
      <c r="B819" s="8"/>
      <c r="C819" s="8"/>
      <c r="D819" s="8"/>
      <c r="E819" s="8"/>
      <c r="F819" s="8"/>
      <c r="G819" s="21"/>
      <c r="H819" s="12"/>
      <c r="I819" s="12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idden="1">
      <c r="A820" s="8"/>
      <c r="B820" s="8"/>
      <c r="C820" s="8"/>
      <c r="D820" s="8"/>
      <c r="E820" s="8"/>
      <c r="F820" s="8"/>
      <c r="G820" s="21"/>
      <c r="H820" s="12"/>
      <c r="I820" s="12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idden="1">
      <c r="A821" s="8"/>
      <c r="B821" s="8"/>
      <c r="C821" s="8"/>
      <c r="D821" s="8"/>
      <c r="E821" s="8"/>
      <c r="F821" s="8"/>
      <c r="G821" s="21"/>
      <c r="H821" s="12"/>
      <c r="I821" s="12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idden="1">
      <c r="A822" s="8"/>
      <c r="B822" s="8"/>
      <c r="C822" s="8"/>
      <c r="D822" s="8"/>
      <c r="E822" s="8"/>
      <c r="F822" s="8"/>
      <c r="G822" s="21"/>
      <c r="H822" s="12"/>
      <c r="I822" s="12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idden="1">
      <c r="A823" s="8"/>
      <c r="B823" s="8"/>
      <c r="C823" s="8"/>
      <c r="D823" s="8"/>
      <c r="E823" s="8"/>
      <c r="F823" s="8"/>
      <c r="G823" s="21"/>
      <c r="H823" s="12"/>
      <c r="I823" s="12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idden="1">
      <c r="A824" s="8"/>
      <c r="B824" s="8"/>
      <c r="C824" s="8"/>
      <c r="D824" s="8"/>
      <c r="E824" s="8"/>
      <c r="F824" s="8"/>
      <c r="G824" s="21"/>
      <c r="H824" s="12"/>
      <c r="I824" s="12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idden="1">
      <c r="A825" s="8"/>
      <c r="B825" s="8"/>
      <c r="C825" s="8"/>
      <c r="D825" s="8"/>
      <c r="E825" s="8"/>
      <c r="F825" s="8"/>
      <c r="G825" s="21"/>
      <c r="H825" s="12"/>
      <c r="I825" s="12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idden="1">
      <c r="A826" s="8"/>
      <c r="B826" s="8"/>
      <c r="C826" s="8"/>
      <c r="D826" s="8"/>
      <c r="E826" s="8"/>
      <c r="F826" s="8"/>
      <c r="G826" s="21"/>
      <c r="H826" s="12"/>
      <c r="I826" s="12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idden="1">
      <c r="A827" s="8"/>
      <c r="B827" s="8"/>
      <c r="C827" s="8"/>
      <c r="D827" s="8"/>
      <c r="E827" s="8"/>
      <c r="F827" s="8"/>
      <c r="G827" s="21"/>
      <c r="H827" s="12"/>
      <c r="I827" s="12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idden="1">
      <c r="A828" s="8"/>
      <c r="B828" s="8"/>
      <c r="C828" s="8"/>
      <c r="D828" s="8"/>
      <c r="E828" s="8"/>
      <c r="F828" s="8"/>
      <c r="G828" s="21"/>
      <c r="H828" s="12"/>
      <c r="I828" s="12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idden="1">
      <c r="A829" s="8"/>
      <c r="B829" s="8"/>
      <c r="C829" s="8"/>
      <c r="D829" s="8"/>
      <c r="E829" s="8"/>
      <c r="F829" s="8"/>
      <c r="G829" s="21"/>
      <c r="H829" s="12"/>
      <c r="I829" s="12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idden="1">
      <c r="A830" s="8"/>
      <c r="B830" s="8"/>
      <c r="C830" s="8"/>
      <c r="D830" s="8"/>
      <c r="E830" s="8"/>
      <c r="F830" s="8"/>
      <c r="G830" s="21"/>
      <c r="H830" s="12"/>
      <c r="I830" s="12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idden="1">
      <c r="A831" s="8"/>
      <c r="B831" s="8"/>
      <c r="C831" s="8"/>
      <c r="D831" s="8"/>
      <c r="E831" s="8"/>
      <c r="F831" s="8"/>
      <c r="G831" s="21"/>
      <c r="H831" s="12"/>
      <c r="I831" s="12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idden="1">
      <c r="A832" s="8"/>
      <c r="B832" s="8"/>
      <c r="C832" s="8"/>
      <c r="D832" s="8"/>
      <c r="E832" s="8"/>
      <c r="F832" s="8"/>
      <c r="G832" s="21"/>
      <c r="H832" s="12"/>
      <c r="I832" s="12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idden="1">
      <c r="A833" s="8"/>
      <c r="B833" s="8"/>
      <c r="C833" s="8"/>
      <c r="D833" s="8"/>
      <c r="E833" s="8"/>
      <c r="F833" s="8"/>
      <c r="G833" s="21"/>
      <c r="H833" s="12"/>
      <c r="I833" s="12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idden="1">
      <c r="A834" s="8"/>
      <c r="B834" s="8"/>
      <c r="C834" s="8"/>
      <c r="D834" s="8"/>
      <c r="E834" s="8"/>
      <c r="F834" s="8"/>
      <c r="G834" s="21"/>
      <c r="H834" s="12"/>
      <c r="I834" s="12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idden="1">
      <c r="A835" s="8"/>
      <c r="B835" s="8"/>
      <c r="C835" s="8"/>
      <c r="D835" s="8"/>
      <c r="E835" s="8"/>
      <c r="F835" s="8"/>
      <c r="G835" s="21"/>
      <c r="H835" s="12"/>
      <c r="I835" s="12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idden="1">
      <c r="A836" s="8"/>
      <c r="B836" s="8"/>
      <c r="C836" s="8"/>
      <c r="D836" s="8"/>
      <c r="E836" s="8"/>
      <c r="F836" s="8"/>
      <c r="G836" s="21"/>
      <c r="H836" s="12"/>
      <c r="I836" s="12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idden="1">
      <c r="A837" s="8"/>
      <c r="B837" s="8"/>
      <c r="C837" s="8"/>
      <c r="D837" s="8"/>
      <c r="E837" s="8"/>
      <c r="F837" s="8"/>
      <c r="G837" s="21"/>
      <c r="H837" s="12"/>
      <c r="I837" s="12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idden="1">
      <c r="A838" s="8"/>
      <c r="B838" s="8"/>
      <c r="C838" s="8"/>
      <c r="D838" s="8"/>
      <c r="E838" s="8"/>
      <c r="F838" s="8"/>
      <c r="G838" s="21"/>
      <c r="H838" s="12"/>
      <c r="I838" s="12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idden="1">
      <c r="A839" s="8"/>
      <c r="B839" s="8"/>
      <c r="C839" s="8"/>
      <c r="D839" s="8"/>
      <c r="E839" s="8"/>
      <c r="F839" s="8"/>
      <c r="G839" s="21"/>
      <c r="H839" s="12"/>
      <c r="I839" s="12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idden="1">
      <c r="A840" s="8"/>
      <c r="B840" s="8"/>
      <c r="C840" s="8"/>
      <c r="D840" s="8"/>
      <c r="E840" s="8"/>
      <c r="F840" s="8"/>
      <c r="G840" s="21"/>
      <c r="H840" s="12"/>
      <c r="I840" s="12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idden="1">
      <c r="A841" s="8"/>
      <c r="B841" s="8"/>
      <c r="C841" s="8"/>
      <c r="D841" s="8"/>
      <c r="E841" s="8"/>
      <c r="F841" s="8"/>
      <c r="G841" s="21"/>
      <c r="H841" s="12"/>
      <c r="I841" s="12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idden="1">
      <c r="A842" s="8"/>
      <c r="B842" s="8"/>
      <c r="C842" s="8"/>
      <c r="D842" s="8"/>
      <c r="E842" s="8"/>
      <c r="F842" s="8"/>
      <c r="G842" s="21"/>
      <c r="H842" s="12"/>
      <c r="I842" s="12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idden="1">
      <c r="A843" s="8"/>
      <c r="B843" s="8"/>
      <c r="C843" s="8"/>
      <c r="D843" s="8"/>
      <c r="E843" s="8"/>
      <c r="F843" s="8"/>
      <c r="G843" s="21"/>
      <c r="H843" s="12"/>
      <c r="I843" s="12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idden="1">
      <c r="A844" s="8"/>
      <c r="B844" s="8"/>
      <c r="C844" s="8"/>
      <c r="D844" s="8"/>
      <c r="E844" s="8"/>
      <c r="F844" s="8"/>
      <c r="G844" s="21"/>
      <c r="H844" s="12"/>
      <c r="I844" s="12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idden="1">
      <c r="A845" s="8"/>
      <c r="B845" s="8"/>
      <c r="C845" s="8"/>
      <c r="D845" s="8"/>
      <c r="E845" s="8"/>
      <c r="F845" s="8"/>
      <c r="G845" s="21"/>
      <c r="H845" s="12"/>
      <c r="I845" s="12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idden="1">
      <c r="A846" s="8"/>
      <c r="B846" s="8"/>
      <c r="C846" s="8"/>
      <c r="D846" s="8"/>
      <c r="E846" s="8"/>
      <c r="F846" s="8"/>
      <c r="G846" s="21"/>
      <c r="H846" s="12"/>
      <c r="I846" s="12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idden="1">
      <c r="A847" s="8"/>
      <c r="B847" s="8"/>
      <c r="C847" s="8"/>
      <c r="D847" s="8"/>
      <c r="E847" s="8"/>
      <c r="F847" s="8"/>
      <c r="G847" s="21"/>
      <c r="H847" s="12"/>
      <c r="I847" s="12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idden="1">
      <c r="A848" s="8"/>
      <c r="B848" s="8"/>
      <c r="C848" s="8"/>
      <c r="D848" s="8"/>
      <c r="E848" s="8"/>
      <c r="F848" s="8"/>
      <c r="G848" s="21"/>
      <c r="H848" s="12"/>
      <c r="I848" s="12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idden="1">
      <c r="A849" s="8"/>
      <c r="B849" s="8"/>
      <c r="C849" s="8"/>
      <c r="D849" s="8"/>
      <c r="E849" s="8"/>
      <c r="F849" s="8"/>
      <c r="G849" s="21"/>
      <c r="H849" s="12"/>
      <c r="I849" s="12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idden="1">
      <c r="A850" s="8"/>
      <c r="B850" s="8"/>
      <c r="C850" s="8"/>
      <c r="D850" s="8"/>
      <c r="E850" s="8"/>
      <c r="F850" s="8"/>
      <c r="G850" s="21"/>
      <c r="H850" s="12"/>
      <c r="I850" s="12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idden="1">
      <c r="A851" s="8"/>
      <c r="B851" s="8"/>
      <c r="C851" s="8"/>
      <c r="D851" s="8"/>
      <c r="E851" s="8"/>
      <c r="F851" s="8"/>
      <c r="G851" s="21"/>
      <c r="H851" s="12"/>
      <c r="I851" s="12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idden="1">
      <c r="A852" s="8"/>
      <c r="B852" s="8"/>
      <c r="C852" s="8"/>
      <c r="D852" s="8"/>
      <c r="E852" s="8"/>
      <c r="F852" s="8"/>
      <c r="G852" s="21"/>
      <c r="H852" s="12"/>
      <c r="I852" s="12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idden="1">
      <c r="A853" s="8"/>
      <c r="B853" s="8"/>
      <c r="C853" s="8"/>
      <c r="D853" s="8"/>
      <c r="E853" s="8"/>
      <c r="F853" s="8"/>
      <c r="G853" s="21"/>
      <c r="H853" s="12"/>
      <c r="I853" s="12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idden="1">
      <c r="A854" s="8"/>
      <c r="B854" s="8"/>
      <c r="C854" s="8"/>
      <c r="D854" s="8"/>
      <c r="E854" s="8"/>
      <c r="F854" s="8"/>
      <c r="G854" s="21"/>
      <c r="H854" s="12"/>
      <c r="I854" s="12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idden="1">
      <c r="A855" s="8"/>
      <c r="B855" s="8"/>
      <c r="C855" s="8"/>
      <c r="D855" s="8"/>
      <c r="E855" s="8"/>
      <c r="F855" s="8"/>
      <c r="G855" s="21"/>
      <c r="H855" s="12"/>
      <c r="I855" s="12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idden="1">
      <c r="A856" s="8"/>
      <c r="B856" s="8"/>
      <c r="C856" s="8"/>
      <c r="D856" s="8"/>
      <c r="E856" s="8"/>
      <c r="F856" s="8"/>
      <c r="G856" s="21"/>
      <c r="H856" s="12"/>
      <c r="I856" s="12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idden="1">
      <c r="A857" s="8"/>
      <c r="B857" s="8"/>
      <c r="C857" s="8"/>
      <c r="D857" s="8"/>
      <c r="E857" s="8"/>
      <c r="F857" s="8"/>
      <c r="G857" s="21"/>
      <c r="H857" s="12"/>
      <c r="I857" s="12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idden="1">
      <c r="A858" s="8"/>
      <c r="B858" s="8"/>
      <c r="C858" s="8"/>
      <c r="D858" s="8"/>
      <c r="E858" s="8"/>
      <c r="F858" s="8"/>
      <c r="G858" s="21"/>
      <c r="H858" s="12"/>
      <c r="I858" s="12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idden="1">
      <c r="A859" s="8"/>
      <c r="B859" s="8"/>
      <c r="C859" s="8"/>
      <c r="D859" s="8"/>
      <c r="E859" s="8"/>
      <c r="F859" s="8"/>
      <c r="G859" s="21"/>
      <c r="H859" s="12"/>
      <c r="I859" s="12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idden="1">
      <c r="A860" s="8"/>
      <c r="B860" s="8"/>
      <c r="C860" s="8"/>
      <c r="D860" s="8"/>
      <c r="E860" s="8"/>
      <c r="F860" s="8"/>
      <c r="G860" s="21"/>
      <c r="H860" s="12"/>
      <c r="I860" s="12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idden="1">
      <c r="A861" s="8"/>
      <c r="B861" s="8"/>
      <c r="C861" s="8"/>
      <c r="D861" s="8"/>
      <c r="E861" s="8"/>
      <c r="F861" s="8"/>
      <c r="G861" s="21"/>
      <c r="H861" s="12"/>
      <c r="I861" s="12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idden="1">
      <c r="A862" s="8"/>
      <c r="B862" s="8"/>
      <c r="C862" s="8"/>
      <c r="D862" s="8"/>
      <c r="E862" s="8"/>
      <c r="F862" s="8"/>
      <c r="G862" s="21"/>
      <c r="H862" s="12"/>
      <c r="I862" s="12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idden="1">
      <c r="A863" s="8"/>
      <c r="B863" s="8"/>
      <c r="C863" s="8"/>
      <c r="D863" s="8"/>
      <c r="E863" s="8"/>
      <c r="F863" s="8"/>
      <c r="G863" s="21"/>
      <c r="H863" s="12"/>
      <c r="I863" s="12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idden="1">
      <c r="A864" s="8"/>
      <c r="B864" s="8"/>
      <c r="C864" s="8"/>
      <c r="D864" s="8"/>
      <c r="E864" s="8"/>
      <c r="F864" s="8"/>
      <c r="G864" s="21"/>
      <c r="H864" s="12"/>
      <c r="I864" s="12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idden="1">
      <c r="A865" s="8"/>
      <c r="B865" s="8"/>
      <c r="C865" s="8"/>
      <c r="D865" s="8"/>
      <c r="E865" s="8"/>
      <c r="F865" s="8"/>
      <c r="G865" s="21"/>
      <c r="H865" s="12"/>
      <c r="I865" s="12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idden="1">
      <c r="A866" s="8"/>
      <c r="B866" s="8"/>
      <c r="C866" s="8"/>
      <c r="D866" s="8"/>
      <c r="E866" s="8"/>
      <c r="F866" s="8"/>
      <c r="G866" s="21"/>
      <c r="H866" s="12"/>
      <c r="I866" s="12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idden="1">
      <c r="A867" s="8"/>
      <c r="B867" s="8"/>
      <c r="C867" s="8"/>
      <c r="D867" s="8"/>
      <c r="E867" s="8"/>
      <c r="F867" s="8"/>
      <c r="G867" s="21"/>
      <c r="H867" s="12"/>
      <c r="I867" s="12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idden="1">
      <c r="A868" s="8"/>
      <c r="B868" s="8"/>
      <c r="C868" s="8"/>
      <c r="D868" s="8"/>
      <c r="E868" s="8"/>
      <c r="F868" s="8"/>
      <c r="G868" s="21"/>
      <c r="H868" s="12"/>
      <c r="I868" s="12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idden="1">
      <c r="A869" s="8"/>
      <c r="B869" s="8"/>
      <c r="C869" s="8"/>
      <c r="D869" s="8"/>
      <c r="E869" s="8"/>
      <c r="F869" s="8"/>
      <c r="G869" s="21"/>
      <c r="H869" s="12"/>
      <c r="I869" s="12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idden="1">
      <c r="A870" s="8"/>
      <c r="B870" s="8"/>
      <c r="C870" s="8"/>
      <c r="D870" s="8"/>
      <c r="E870" s="8"/>
      <c r="F870" s="8"/>
      <c r="G870" s="21"/>
      <c r="H870" s="12"/>
      <c r="I870" s="12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idden="1">
      <c r="A871" s="8"/>
      <c r="B871" s="8"/>
      <c r="C871" s="8"/>
      <c r="D871" s="8"/>
      <c r="E871" s="8"/>
      <c r="F871" s="8"/>
      <c r="G871" s="21"/>
      <c r="H871" s="12"/>
      <c r="I871" s="12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idden="1">
      <c r="A872" s="8"/>
      <c r="B872" s="8"/>
      <c r="C872" s="8"/>
      <c r="D872" s="8"/>
      <c r="E872" s="8"/>
      <c r="F872" s="8"/>
      <c r="G872" s="21"/>
      <c r="H872" s="12"/>
      <c r="I872" s="12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idden="1">
      <c r="A873" s="8"/>
      <c r="B873" s="8"/>
      <c r="C873" s="8"/>
      <c r="D873" s="8"/>
      <c r="E873" s="8"/>
      <c r="F873" s="8"/>
      <c r="G873" s="21"/>
      <c r="H873" s="12"/>
      <c r="I873" s="12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idden="1">
      <c r="A874" s="8"/>
      <c r="B874" s="8"/>
      <c r="C874" s="8"/>
      <c r="D874" s="8"/>
      <c r="E874" s="8"/>
      <c r="F874" s="8"/>
      <c r="G874" s="21"/>
      <c r="H874" s="12"/>
      <c r="I874" s="12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idden="1">
      <c r="A875" s="8"/>
      <c r="B875" s="8"/>
      <c r="C875" s="8"/>
      <c r="D875" s="8"/>
      <c r="E875" s="8"/>
      <c r="F875" s="8"/>
      <c r="G875" s="21"/>
      <c r="H875" s="12"/>
      <c r="I875" s="12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idden="1">
      <c r="A876" s="8"/>
      <c r="B876" s="8"/>
      <c r="C876" s="8"/>
      <c r="D876" s="8"/>
      <c r="E876" s="8"/>
      <c r="F876" s="8"/>
      <c r="G876" s="21"/>
      <c r="H876" s="12"/>
      <c r="I876" s="12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idden="1">
      <c r="A877" s="8"/>
      <c r="B877" s="8"/>
      <c r="C877" s="8"/>
      <c r="D877" s="8"/>
      <c r="E877" s="8"/>
      <c r="F877" s="8"/>
      <c r="G877" s="21"/>
      <c r="H877" s="12"/>
      <c r="I877" s="12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idden="1">
      <c r="A878" s="8"/>
      <c r="B878" s="8"/>
      <c r="C878" s="8"/>
      <c r="D878" s="8"/>
      <c r="E878" s="8"/>
      <c r="F878" s="8"/>
      <c r="G878" s="21"/>
      <c r="H878" s="12"/>
      <c r="I878" s="12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idden="1">
      <c r="A879" s="8"/>
      <c r="B879" s="8"/>
      <c r="C879" s="8"/>
      <c r="D879" s="8"/>
      <c r="E879" s="8"/>
      <c r="F879" s="8"/>
      <c r="G879" s="21"/>
      <c r="H879" s="12"/>
      <c r="I879" s="12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idden="1">
      <c r="A880" s="8"/>
      <c r="B880" s="8"/>
      <c r="C880" s="8"/>
      <c r="D880" s="8"/>
      <c r="E880" s="8"/>
      <c r="F880" s="8"/>
      <c r="G880" s="21"/>
      <c r="H880" s="12"/>
      <c r="I880" s="12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idden="1">
      <c r="A881" s="8"/>
      <c r="B881" s="8"/>
      <c r="C881" s="8"/>
      <c r="D881" s="8"/>
      <c r="E881" s="8"/>
      <c r="F881" s="8"/>
      <c r="G881" s="21"/>
      <c r="H881" s="12"/>
      <c r="I881" s="12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idden="1">
      <c r="A882" s="8"/>
      <c r="B882" s="8"/>
      <c r="C882" s="8"/>
      <c r="D882" s="8"/>
      <c r="E882" s="8"/>
      <c r="F882" s="8"/>
      <c r="G882" s="21"/>
      <c r="H882" s="12"/>
      <c r="I882" s="12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idden="1">
      <c r="A883" s="8"/>
      <c r="B883" s="8"/>
      <c r="C883" s="8"/>
      <c r="D883" s="8"/>
      <c r="E883" s="8"/>
      <c r="F883" s="8"/>
      <c r="G883" s="21"/>
      <c r="H883" s="12"/>
      <c r="I883" s="12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idden="1">
      <c r="A884" s="8"/>
      <c r="B884" s="8"/>
      <c r="C884" s="8"/>
      <c r="D884" s="8"/>
      <c r="E884" s="8"/>
      <c r="F884" s="8"/>
      <c r="G884" s="21"/>
      <c r="H884" s="12"/>
      <c r="I884" s="12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idden="1">
      <c r="A885" s="8"/>
      <c r="B885" s="8"/>
      <c r="C885" s="8"/>
      <c r="D885" s="8"/>
      <c r="E885" s="8"/>
      <c r="F885" s="8"/>
      <c r="G885" s="21"/>
      <c r="H885" s="12"/>
      <c r="I885" s="12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idden="1">
      <c r="A886" s="8"/>
      <c r="B886" s="8"/>
      <c r="C886" s="8"/>
      <c r="D886" s="8"/>
      <c r="E886" s="8"/>
      <c r="F886" s="8"/>
      <c r="G886" s="21"/>
      <c r="H886" s="12"/>
      <c r="I886" s="12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idden="1">
      <c r="A887" s="8"/>
      <c r="B887" s="8"/>
      <c r="C887" s="8"/>
      <c r="D887" s="8"/>
      <c r="E887" s="8"/>
      <c r="F887" s="8"/>
      <c r="G887" s="21"/>
      <c r="H887" s="12"/>
      <c r="I887" s="12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idden="1">
      <c r="A888" s="8"/>
      <c r="B888" s="8"/>
      <c r="C888" s="8"/>
      <c r="D888" s="8"/>
      <c r="E888" s="8"/>
      <c r="F888" s="8"/>
      <c r="G888" s="21"/>
      <c r="H888" s="12"/>
      <c r="I888" s="12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idden="1">
      <c r="A889" s="8"/>
      <c r="B889" s="8"/>
      <c r="C889" s="8"/>
      <c r="D889" s="8"/>
      <c r="E889" s="8"/>
      <c r="F889" s="8"/>
      <c r="G889" s="21"/>
      <c r="H889" s="12"/>
      <c r="I889" s="12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idden="1">
      <c r="A890" s="8"/>
      <c r="B890" s="8"/>
      <c r="C890" s="8"/>
      <c r="D890" s="8"/>
      <c r="E890" s="8"/>
      <c r="F890" s="8"/>
      <c r="G890" s="21"/>
      <c r="H890" s="12"/>
      <c r="I890" s="12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idden="1">
      <c r="A891" s="8"/>
      <c r="B891" s="8"/>
      <c r="C891" s="8"/>
      <c r="D891" s="8"/>
      <c r="E891" s="8"/>
      <c r="F891" s="8"/>
      <c r="G891" s="21"/>
      <c r="H891" s="12"/>
      <c r="I891" s="12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idden="1">
      <c r="A892" s="8"/>
      <c r="B892" s="8"/>
      <c r="C892" s="8"/>
      <c r="D892" s="8"/>
      <c r="E892" s="8"/>
      <c r="F892" s="8"/>
      <c r="G892" s="21"/>
      <c r="H892" s="12"/>
      <c r="I892" s="12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idden="1">
      <c r="A893" s="8"/>
      <c r="B893" s="8"/>
      <c r="C893" s="8"/>
      <c r="D893" s="8"/>
      <c r="E893" s="8"/>
      <c r="F893" s="8"/>
      <c r="G893" s="21"/>
      <c r="H893" s="12"/>
      <c r="I893" s="12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idden="1">
      <c r="A894" s="8"/>
      <c r="B894" s="8"/>
      <c r="C894" s="8"/>
      <c r="D894" s="8"/>
      <c r="E894" s="8"/>
      <c r="F894" s="8"/>
      <c r="G894" s="21"/>
      <c r="H894" s="12"/>
      <c r="I894" s="12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idden="1">
      <c r="A895" s="8"/>
      <c r="B895" s="8"/>
      <c r="C895" s="8"/>
      <c r="D895" s="8"/>
      <c r="E895" s="8"/>
      <c r="F895" s="8"/>
      <c r="G895" s="21"/>
      <c r="H895" s="12"/>
      <c r="I895" s="12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idden="1">
      <c r="A896" s="8"/>
      <c r="B896" s="8"/>
      <c r="C896" s="8"/>
      <c r="D896" s="8"/>
      <c r="E896" s="8"/>
      <c r="F896" s="8"/>
      <c r="G896" s="21"/>
      <c r="H896" s="12"/>
      <c r="I896" s="12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idden="1">
      <c r="A897" s="8"/>
      <c r="B897" s="8"/>
      <c r="C897" s="8"/>
      <c r="D897" s="8"/>
      <c r="E897" s="8"/>
      <c r="F897" s="8"/>
      <c r="G897" s="21"/>
      <c r="H897" s="12"/>
      <c r="I897" s="12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idden="1">
      <c r="A898" s="8"/>
      <c r="B898" s="8"/>
      <c r="C898" s="8"/>
      <c r="D898" s="8"/>
      <c r="E898" s="8"/>
      <c r="F898" s="8"/>
      <c r="G898" s="21"/>
      <c r="H898" s="12"/>
      <c r="I898" s="12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idden="1">
      <c r="A899" s="8"/>
      <c r="B899" s="8"/>
      <c r="C899" s="8"/>
      <c r="D899" s="8"/>
      <c r="E899" s="8"/>
      <c r="F899" s="8"/>
      <c r="G899" s="21"/>
      <c r="H899" s="12"/>
      <c r="I899" s="12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idden="1">
      <c r="A900" s="8"/>
      <c r="B900" s="8"/>
      <c r="C900" s="8"/>
      <c r="D900" s="8"/>
      <c r="E900" s="8"/>
      <c r="F900" s="8"/>
      <c r="G900" s="21"/>
      <c r="H900" s="12"/>
      <c r="I900" s="12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idden="1">
      <c r="A901" s="8"/>
      <c r="B901" s="8"/>
      <c r="C901" s="8"/>
      <c r="D901" s="8"/>
      <c r="E901" s="8"/>
      <c r="F901" s="8"/>
      <c r="G901" s="21"/>
      <c r="H901" s="12"/>
      <c r="I901" s="12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idden="1">
      <c r="A902" s="8"/>
      <c r="B902" s="8"/>
      <c r="C902" s="8"/>
      <c r="D902" s="8"/>
      <c r="E902" s="8"/>
      <c r="F902" s="8"/>
      <c r="G902" s="21"/>
      <c r="H902" s="12"/>
      <c r="I902" s="12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idden="1">
      <c r="A903" s="8"/>
      <c r="B903" s="8"/>
      <c r="C903" s="8"/>
      <c r="D903" s="8"/>
      <c r="E903" s="8"/>
      <c r="F903" s="8"/>
      <c r="G903" s="21"/>
      <c r="H903" s="12"/>
      <c r="I903" s="12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idden="1">
      <c r="A904" s="8"/>
      <c r="B904" s="8"/>
      <c r="C904" s="8"/>
      <c r="D904" s="8"/>
      <c r="E904" s="8"/>
      <c r="F904" s="8"/>
      <c r="G904" s="21"/>
      <c r="H904" s="12"/>
      <c r="I904" s="12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idden="1">
      <c r="A905" s="8"/>
      <c r="B905" s="8"/>
      <c r="C905" s="8"/>
      <c r="D905" s="8"/>
      <c r="E905" s="8"/>
      <c r="F905" s="8"/>
      <c r="G905" s="21"/>
      <c r="H905" s="12"/>
      <c r="I905" s="12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idden="1">
      <c r="A906" s="8"/>
      <c r="B906" s="8"/>
      <c r="C906" s="8"/>
      <c r="D906" s="8"/>
      <c r="E906" s="8"/>
      <c r="F906" s="8"/>
      <c r="G906" s="21"/>
      <c r="H906" s="12"/>
      <c r="I906" s="12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idden="1">
      <c r="A907" s="8"/>
      <c r="B907" s="8"/>
      <c r="C907" s="8"/>
      <c r="D907" s="8"/>
      <c r="E907" s="8"/>
      <c r="F907" s="8"/>
      <c r="G907" s="21"/>
      <c r="H907" s="12"/>
      <c r="I907" s="12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idden="1">
      <c r="A908" s="8"/>
      <c r="B908" s="8"/>
      <c r="C908" s="8"/>
      <c r="D908" s="8"/>
      <c r="E908" s="8"/>
      <c r="F908" s="8"/>
      <c r="G908" s="21"/>
      <c r="H908" s="12"/>
      <c r="I908" s="12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idden="1">
      <c r="A909" s="8"/>
      <c r="B909" s="8"/>
      <c r="C909" s="8"/>
      <c r="D909" s="8"/>
      <c r="E909" s="8"/>
      <c r="F909" s="8"/>
      <c r="G909" s="21"/>
      <c r="H909" s="12"/>
      <c r="I909" s="12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idden="1">
      <c r="A910" s="8"/>
      <c r="B910" s="8"/>
      <c r="C910" s="8"/>
      <c r="D910" s="8"/>
      <c r="E910" s="8"/>
      <c r="F910" s="8"/>
      <c r="G910" s="21"/>
      <c r="H910" s="12"/>
      <c r="I910" s="12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idden="1">
      <c r="A911" s="8"/>
      <c r="B911" s="8"/>
      <c r="C911" s="8"/>
      <c r="D911" s="8"/>
      <c r="E911" s="8"/>
      <c r="F911" s="8"/>
      <c r="G911" s="21"/>
      <c r="H911" s="12"/>
      <c r="I911" s="12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idden="1">
      <c r="A912" s="8"/>
      <c r="B912" s="8"/>
      <c r="C912" s="8"/>
      <c r="D912" s="8"/>
      <c r="E912" s="8"/>
      <c r="F912" s="8"/>
      <c r="G912" s="21"/>
      <c r="H912" s="12"/>
      <c r="I912" s="12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idden="1">
      <c r="A913" s="8"/>
      <c r="B913" s="8"/>
      <c r="C913" s="8"/>
      <c r="D913" s="8"/>
      <c r="E913" s="8"/>
      <c r="F913" s="8"/>
      <c r="G913" s="21"/>
      <c r="H913" s="12"/>
      <c r="I913" s="12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idden="1">
      <c r="A914" s="8"/>
      <c r="B914" s="8"/>
      <c r="C914" s="8"/>
      <c r="D914" s="8"/>
      <c r="E914" s="8"/>
      <c r="F914" s="8"/>
      <c r="G914" s="21"/>
      <c r="H914" s="12"/>
      <c r="I914" s="12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idden="1">
      <c r="A915" s="8"/>
      <c r="B915" s="8"/>
      <c r="C915" s="8"/>
      <c r="D915" s="8"/>
      <c r="E915" s="8"/>
      <c r="F915" s="8"/>
      <c r="G915" s="21"/>
      <c r="H915" s="12"/>
      <c r="I915" s="12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idden="1">
      <c r="A916" s="8"/>
      <c r="B916" s="8"/>
      <c r="C916" s="8"/>
      <c r="D916" s="8"/>
      <c r="E916" s="8"/>
      <c r="F916" s="8"/>
      <c r="G916" s="21"/>
      <c r="H916" s="12"/>
      <c r="I916" s="12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idden="1">
      <c r="A917" s="8"/>
      <c r="B917" s="8"/>
      <c r="C917" s="8"/>
      <c r="D917" s="8"/>
      <c r="E917" s="8"/>
      <c r="F917" s="8"/>
      <c r="G917" s="21"/>
      <c r="H917" s="12"/>
      <c r="I917" s="12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idden="1">
      <c r="A918" s="8"/>
      <c r="B918" s="8"/>
      <c r="C918" s="8"/>
      <c r="D918" s="8"/>
      <c r="E918" s="8"/>
      <c r="F918" s="8"/>
      <c r="G918" s="21"/>
      <c r="H918" s="12"/>
      <c r="I918" s="12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idden="1">
      <c r="A919" s="8"/>
      <c r="B919" s="8"/>
      <c r="C919" s="8"/>
      <c r="D919" s="8"/>
      <c r="E919" s="8"/>
      <c r="F919" s="8"/>
      <c r="G919" s="21"/>
      <c r="H919" s="12"/>
      <c r="I919" s="12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idden="1">
      <c r="A920" s="8"/>
      <c r="B920" s="8"/>
      <c r="C920" s="8"/>
      <c r="D920" s="8"/>
      <c r="E920" s="8"/>
      <c r="F920" s="8"/>
      <c r="G920" s="21"/>
      <c r="H920" s="12"/>
      <c r="I920" s="12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idden="1">
      <c r="A921" s="8"/>
      <c r="B921" s="8"/>
      <c r="C921" s="8"/>
      <c r="D921" s="8"/>
      <c r="E921" s="8"/>
      <c r="F921" s="8"/>
      <c r="G921" s="21"/>
      <c r="H921" s="12"/>
      <c r="I921" s="12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idden="1">
      <c r="A922" s="8"/>
      <c r="B922" s="8"/>
      <c r="C922" s="8"/>
      <c r="D922" s="8"/>
      <c r="E922" s="8"/>
      <c r="F922" s="8"/>
      <c r="G922" s="21"/>
      <c r="H922" s="12"/>
      <c r="I922" s="12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idden="1">
      <c r="A923" s="8"/>
      <c r="B923" s="8"/>
      <c r="C923" s="8"/>
      <c r="D923" s="8"/>
      <c r="E923" s="8"/>
      <c r="F923" s="8"/>
      <c r="G923" s="21"/>
      <c r="H923" s="12"/>
      <c r="I923" s="12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idden="1">
      <c r="A924" s="8"/>
      <c r="B924" s="8"/>
      <c r="C924" s="8"/>
      <c r="D924" s="8"/>
      <c r="E924" s="8"/>
      <c r="F924" s="8"/>
      <c r="G924" s="21"/>
      <c r="H924" s="12"/>
      <c r="I924" s="12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idden="1">
      <c r="A925" s="8"/>
      <c r="B925" s="8"/>
      <c r="C925" s="8"/>
      <c r="D925" s="8"/>
      <c r="E925" s="8"/>
      <c r="F925" s="8"/>
      <c r="G925" s="21"/>
      <c r="H925" s="12"/>
      <c r="I925" s="12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idden="1">
      <c r="A926" s="8"/>
      <c r="B926" s="8"/>
      <c r="C926" s="8"/>
      <c r="D926" s="8"/>
      <c r="E926" s="8"/>
      <c r="F926" s="8"/>
      <c r="G926" s="21"/>
      <c r="H926" s="12"/>
      <c r="I926" s="12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idden="1">
      <c r="A927" s="8"/>
      <c r="B927" s="8"/>
      <c r="C927" s="8"/>
      <c r="D927" s="8"/>
      <c r="E927" s="8"/>
      <c r="F927" s="8"/>
      <c r="G927" s="21"/>
      <c r="H927" s="12"/>
      <c r="I927" s="12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idden="1">
      <c r="A928" s="8"/>
      <c r="B928" s="8"/>
      <c r="C928" s="8"/>
      <c r="D928" s="8"/>
      <c r="E928" s="8"/>
      <c r="F928" s="8"/>
      <c r="G928" s="21"/>
      <c r="H928" s="12"/>
      <c r="I928" s="12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idden="1">
      <c r="A929" s="8"/>
      <c r="B929" s="8"/>
      <c r="C929" s="8"/>
      <c r="D929" s="8"/>
      <c r="E929" s="8"/>
      <c r="F929" s="8"/>
      <c r="G929" s="21"/>
      <c r="H929" s="12"/>
      <c r="I929" s="12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idden="1">
      <c r="A930" s="8"/>
      <c r="B930" s="8"/>
      <c r="C930" s="8"/>
      <c r="D930" s="8"/>
      <c r="E930" s="8"/>
      <c r="F930" s="8"/>
      <c r="G930" s="21"/>
      <c r="H930" s="12"/>
      <c r="I930" s="12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idden="1">
      <c r="A931" s="8"/>
      <c r="B931" s="8"/>
      <c r="C931" s="8"/>
      <c r="D931" s="8"/>
      <c r="E931" s="8"/>
      <c r="F931" s="8"/>
      <c r="G931" s="21"/>
      <c r="H931" s="12"/>
      <c r="I931" s="12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idden="1">
      <c r="A932" s="8"/>
      <c r="B932" s="8"/>
      <c r="C932" s="8"/>
      <c r="D932" s="8"/>
      <c r="E932" s="8"/>
      <c r="F932" s="8"/>
      <c r="G932" s="21"/>
      <c r="H932" s="12"/>
      <c r="I932" s="12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idden="1">
      <c r="A933" s="8"/>
      <c r="B933" s="8"/>
      <c r="C933" s="8"/>
      <c r="D933" s="8"/>
      <c r="E933" s="8"/>
      <c r="F933" s="8"/>
      <c r="G933" s="21"/>
      <c r="H933" s="12"/>
      <c r="I933" s="12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idden="1">
      <c r="A934" s="8"/>
      <c r="B934" s="8"/>
      <c r="C934" s="8"/>
      <c r="D934" s="8"/>
      <c r="E934" s="8"/>
      <c r="F934" s="8"/>
      <c r="G934" s="21"/>
      <c r="H934" s="12"/>
      <c r="I934" s="12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idden="1">
      <c r="A935" s="8"/>
      <c r="B935" s="8"/>
      <c r="C935" s="8"/>
      <c r="D935" s="8"/>
      <c r="E935" s="8"/>
      <c r="F935" s="8"/>
      <c r="G935" s="21"/>
      <c r="H935" s="12"/>
      <c r="I935" s="12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idden="1">
      <c r="A936" s="8"/>
      <c r="B936" s="8"/>
      <c r="C936" s="8"/>
      <c r="D936" s="8"/>
      <c r="E936" s="8"/>
      <c r="F936" s="8"/>
      <c r="G936" s="21"/>
      <c r="H936" s="12"/>
      <c r="I936" s="12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idden="1">
      <c r="A937" s="8"/>
      <c r="B937" s="8"/>
      <c r="C937" s="8"/>
      <c r="D937" s="8"/>
      <c r="E937" s="8"/>
      <c r="F937" s="8"/>
      <c r="G937" s="21"/>
      <c r="H937" s="12"/>
      <c r="I937" s="12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idden="1">
      <c r="A938" s="8"/>
      <c r="B938" s="8"/>
      <c r="C938" s="8"/>
      <c r="D938" s="8"/>
      <c r="E938" s="8"/>
      <c r="F938" s="8"/>
      <c r="G938" s="21"/>
      <c r="H938" s="12"/>
      <c r="I938" s="12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idden="1">
      <c r="A939" s="8"/>
      <c r="B939" s="8"/>
      <c r="C939" s="8"/>
      <c r="D939" s="8"/>
      <c r="E939" s="8"/>
      <c r="F939" s="8"/>
      <c r="G939" s="21"/>
      <c r="H939" s="12"/>
      <c r="I939" s="12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idden="1">
      <c r="A940" s="8"/>
      <c r="B940" s="8"/>
      <c r="C940" s="8"/>
      <c r="D940" s="8"/>
      <c r="E940" s="8"/>
      <c r="F940" s="8"/>
      <c r="G940" s="21"/>
      <c r="H940" s="12"/>
      <c r="I940" s="12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idden="1">
      <c r="A941" s="8"/>
      <c r="B941" s="8"/>
      <c r="C941" s="8"/>
      <c r="D941" s="8"/>
      <c r="E941" s="8"/>
      <c r="F941" s="8"/>
      <c r="G941" s="21"/>
      <c r="H941" s="12"/>
      <c r="I941" s="12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idden="1">
      <c r="A942" s="8"/>
      <c r="B942" s="8"/>
      <c r="C942" s="8"/>
      <c r="D942" s="8"/>
      <c r="E942" s="8"/>
      <c r="F942" s="8"/>
      <c r="G942" s="21"/>
      <c r="H942" s="12"/>
      <c r="I942" s="12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idden="1">
      <c r="A943" s="8"/>
      <c r="B943" s="8"/>
      <c r="C943" s="8"/>
      <c r="D943" s="8"/>
      <c r="E943" s="8"/>
      <c r="F943" s="8"/>
      <c r="G943" s="21"/>
      <c r="H943" s="12"/>
      <c r="I943" s="12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idden="1">
      <c r="A944" s="8"/>
      <c r="B944" s="8"/>
      <c r="C944" s="8"/>
      <c r="D944" s="8"/>
      <c r="E944" s="8"/>
      <c r="F944" s="8"/>
      <c r="G944" s="21"/>
      <c r="H944" s="12"/>
      <c r="I944" s="12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idden="1">
      <c r="A945" s="8"/>
      <c r="B945" s="8"/>
      <c r="C945" s="8"/>
      <c r="D945" s="8"/>
      <c r="E945" s="8"/>
      <c r="F945" s="8"/>
      <c r="G945" s="21"/>
      <c r="H945" s="12"/>
      <c r="I945" s="12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idden="1">
      <c r="A946" s="8"/>
      <c r="B946" s="8"/>
      <c r="C946" s="8"/>
      <c r="D946" s="8"/>
      <c r="E946" s="8"/>
      <c r="F946" s="8"/>
      <c r="G946" s="21"/>
      <c r="H946" s="12"/>
      <c r="I946" s="12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idden="1">
      <c r="A947" s="8"/>
      <c r="B947" s="8"/>
      <c r="C947" s="8"/>
      <c r="D947" s="8"/>
      <c r="E947" s="8"/>
      <c r="F947" s="8"/>
      <c r="G947" s="21"/>
      <c r="H947" s="12"/>
      <c r="I947" s="12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idden="1">
      <c r="A948" s="8"/>
      <c r="B948" s="8"/>
      <c r="C948" s="8"/>
      <c r="D948" s="8"/>
      <c r="E948" s="8"/>
      <c r="F948" s="8"/>
      <c r="G948" s="21"/>
      <c r="H948" s="12"/>
      <c r="I948" s="12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idden="1">
      <c r="A949" s="8"/>
      <c r="B949" s="8"/>
      <c r="C949" s="8"/>
      <c r="D949" s="8"/>
      <c r="E949" s="8"/>
      <c r="F949" s="8"/>
      <c r="G949" s="21"/>
      <c r="H949" s="12"/>
      <c r="I949" s="12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idden="1">
      <c r="A950" s="8"/>
      <c r="B950" s="8"/>
      <c r="C950" s="8"/>
      <c r="D950" s="8"/>
      <c r="E950" s="8"/>
      <c r="F950" s="8"/>
      <c r="G950" s="21"/>
      <c r="H950" s="12"/>
      <c r="I950" s="12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idden="1">
      <c r="A951" s="8"/>
      <c r="B951" s="8"/>
      <c r="C951" s="8"/>
      <c r="D951" s="8"/>
      <c r="E951" s="8"/>
      <c r="F951" s="8"/>
      <c r="G951" s="21"/>
      <c r="H951" s="12"/>
      <c r="I951" s="12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idden="1">
      <c r="A952" s="8"/>
      <c r="B952" s="8"/>
      <c r="C952" s="8"/>
      <c r="D952" s="8"/>
      <c r="E952" s="8"/>
      <c r="F952" s="8"/>
      <c r="G952" s="21"/>
      <c r="H952" s="12"/>
      <c r="I952" s="12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idden="1">
      <c r="A953" s="8"/>
      <c r="B953" s="8"/>
      <c r="C953" s="8"/>
      <c r="D953" s="8"/>
      <c r="E953" s="8"/>
      <c r="F953" s="8"/>
      <c r="G953" s="21"/>
      <c r="H953" s="12"/>
      <c r="I953" s="12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idden="1">
      <c r="A954" s="8"/>
      <c r="B954" s="8"/>
      <c r="C954" s="8"/>
      <c r="D954" s="8"/>
      <c r="E954" s="8"/>
      <c r="F954" s="8"/>
      <c r="G954" s="21"/>
      <c r="H954" s="12"/>
      <c r="I954" s="12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idden="1">
      <c r="A955" s="8"/>
      <c r="B955" s="8"/>
      <c r="C955" s="8"/>
      <c r="D955" s="8"/>
      <c r="E955" s="8"/>
      <c r="F955" s="8"/>
      <c r="G955" s="21"/>
      <c r="H955" s="12"/>
      <c r="I955" s="12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idden="1">
      <c r="A956" s="8"/>
      <c r="B956" s="8"/>
      <c r="C956" s="8"/>
      <c r="D956" s="8"/>
      <c r="E956" s="8"/>
      <c r="F956" s="8"/>
      <c r="G956" s="21"/>
      <c r="H956" s="12"/>
      <c r="I956" s="12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idden="1">
      <c r="A957" s="8"/>
      <c r="B957" s="8"/>
      <c r="C957" s="8"/>
      <c r="D957" s="8"/>
      <c r="E957" s="8"/>
      <c r="F957" s="8"/>
      <c r="G957" s="21"/>
      <c r="H957" s="12"/>
      <c r="I957" s="12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idden="1">
      <c r="A958" s="8"/>
      <c r="B958" s="8"/>
      <c r="C958" s="8"/>
      <c r="D958" s="8"/>
      <c r="E958" s="8"/>
      <c r="F958" s="8"/>
      <c r="G958" s="21"/>
      <c r="H958" s="12"/>
      <c r="I958" s="12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idden="1">
      <c r="A959" s="8"/>
      <c r="B959" s="8"/>
      <c r="C959" s="8"/>
      <c r="D959" s="8"/>
      <c r="E959" s="8"/>
      <c r="F959" s="8"/>
      <c r="G959" s="21"/>
      <c r="H959" s="12"/>
      <c r="I959" s="12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idden="1">
      <c r="A960" s="8"/>
      <c r="B960" s="8"/>
      <c r="C960" s="8"/>
      <c r="D960" s="8"/>
      <c r="E960" s="8"/>
      <c r="F960" s="8"/>
      <c r="G960" s="21"/>
      <c r="H960" s="12"/>
      <c r="I960" s="12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idden="1">
      <c r="A961" s="8"/>
      <c r="B961" s="8"/>
      <c r="C961" s="8"/>
      <c r="D961" s="8"/>
      <c r="E961" s="8"/>
      <c r="F961" s="8"/>
      <c r="G961" s="21"/>
      <c r="H961" s="12"/>
      <c r="I961" s="12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idden="1">
      <c r="A962" s="8"/>
      <c r="B962" s="8"/>
      <c r="C962" s="8"/>
      <c r="D962" s="8"/>
      <c r="E962" s="8"/>
      <c r="F962" s="8"/>
      <c r="G962" s="21"/>
      <c r="H962" s="12"/>
      <c r="I962" s="12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idden="1">
      <c r="A963" s="8"/>
      <c r="B963" s="8"/>
      <c r="C963" s="8"/>
      <c r="D963" s="8"/>
      <c r="E963" s="8"/>
      <c r="F963" s="8"/>
      <c r="G963" s="21"/>
      <c r="H963" s="12"/>
      <c r="I963" s="12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idden="1">
      <c r="A964" s="8"/>
      <c r="B964" s="8"/>
      <c r="C964" s="8"/>
      <c r="D964" s="8"/>
      <c r="E964" s="8"/>
      <c r="F964" s="8"/>
      <c r="G964" s="21"/>
      <c r="H964" s="12"/>
      <c r="I964" s="12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idden="1">
      <c r="A965" s="8"/>
      <c r="B965" s="8"/>
      <c r="C965" s="8"/>
      <c r="D965" s="8"/>
      <c r="E965" s="8"/>
      <c r="F965" s="8"/>
      <c r="G965" s="21"/>
      <c r="H965" s="12"/>
      <c r="I965" s="12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idden="1">
      <c r="A966" s="8"/>
      <c r="B966" s="8"/>
      <c r="C966" s="8"/>
      <c r="D966" s="8"/>
      <c r="E966" s="8"/>
      <c r="F966" s="8"/>
      <c r="G966" s="21"/>
      <c r="H966" s="12"/>
      <c r="I966" s="12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idden="1">
      <c r="A967" s="8"/>
      <c r="B967" s="8"/>
      <c r="C967" s="8"/>
      <c r="D967" s="8"/>
      <c r="E967" s="8"/>
      <c r="F967" s="8"/>
      <c r="G967" s="21"/>
      <c r="H967" s="12"/>
      <c r="I967" s="12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idden="1">
      <c r="A968" s="8"/>
      <c r="B968" s="8"/>
      <c r="C968" s="8"/>
      <c r="D968" s="8"/>
      <c r="E968" s="8"/>
      <c r="F968" s="8"/>
      <c r="G968" s="21"/>
      <c r="H968" s="12"/>
      <c r="I968" s="12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idden="1">
      <c r="A969" s="8"/>
      <c r="B969" s="8"/>
      <c r="C969" s="8"/>
      <c r="D969" s="8"/>
      <c r="E969" s="8"/>
      <c r="F969" s="8"/>
      <c r="G969" s="21"/>
      <c r="H969" s="12"/>
      <c r="I969" s="12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idden="1">
      <c r="A970" s="8"/>
      <c r="B970" s="8"/>
      <c r="C970" s="8"/>
      <c r="D970" s="8"/>
      <c r="E970" s="8"/>
      <c r="F970" s="8"/>
      <c r="G970" s="21"/>
      <c r="H970" s="12"/>
      <c r="I970" s="12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idden="1">
      <c r="A971" s="8"/>
      <c r="B971" s="8"/>
      <c r="C971" s="8"/>
      <c r="D971" s="8"/>
      <c r="E971" s="8"/>
      <c r="F971" s="8"/>
      <c r="G971" s="21"/>
      <c r="H971" s="12"/>
      <c r="I971" s="12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idden="1">
      <c r="A972" s="8"/>
      <c r="B972" s="8"/>
      <c r="C972" s="8"/>
      <c r="D972" s="8"/>
      <c r="E972" s="8"/>
      <c r="F972" s="8"/>
      <c r="G972" s="21"/>
      <c r="H972" s="12"/>
      <c r="I972" s="12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idden="1">
      <c r="A973" s="8"/>
      <c r="B973" s="8"/>
      <c r="C973" s="8"/>
      <c r="D973" s="8"/>
      <c r="E973" s="8"/>
      <c r="F973" s="8"/>
      <c r="G973" s="21"/>
      <c r="H973" s="12"/>
      <c r="I973" s="12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idden="1">
      <c r="A974" s="8"/>
      <c r="B974" s="8"/>
      <c r="C974" s="8"/>
      <c r="D974" s="8"/>
      <c r="E974" s="8"/>
      <c r="F974" s="8"/>
      <c r="G974" s="21"/>
      <c r="H974" s="12"/>
      <c r="I974" s="12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idden="1">
      <c r="A975" s="8"/>
      <c r="B975" s="8"/>
      <c r="C975" s="8"/>
      <c r="D975" s="8"/>
      <c r="E975" s="8"/>
      <c r="F975" s="8"/>
      <c r="G975" s="21"/>
      <c r="H975" s="12"/>
      <c r="I975" s="12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idden="1">
      <c r="A976" s="8"/>
      <c r="B976" s="8"/>
      <c r="C976" s="8"/>
      <c r="D976" s="8"/>
      <c r="E976" s="8"/>
      <c r="F976" s="8"/>
      <c r="G976" s="21"/>
      <c r="H976" s="12"/>
      <c r="I976" s="12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idden="1">
      <c r="A977" s="8"/>
      <c r="B977" s="8"/>
      <c r="C977" s="8"/>
      <c r="D977" s="8"/>
      <c r="E977" s="8"/>
      <c r="F977" s="8"/>
      <c r="G977" s="21"/>
      <c r="H977" s="12"/>
      <c r="I977" s="12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idden="1">
      <c r="A978" s="8"/>
      <c r="B978" s="8"/>
      <c r="C978" s="8"/>
      <c r="D978" s="8"/>
      <c r="E978" s="8"/>
      <c r="F978" s="8"/>
      <c r="G978" s="21"/>
      <c r="H978" s="12"/>
      <c r="I978" s="12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idden="1">
      <c r="A979" s="8"/>
      <c r="B979" s="8"/>
      <c r="C979" s="8"/>
      <c r="D979" s="8"/>
      <c r="E979" s="8"/>
      <c r="F979" s="8"/>
      <c r="G979" s="21"/>
      <c r="H979" s="12"/>
      <c r="I979" s="12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idden="1">
      <c r="A980" s="8"/>
      <c r="B980" s="8"/>
      <c r="C980" s="8"/>
      <c r="D980" s="8"/>
      <c r="E980" s="8"/>
      <c r="F980" s="8"/>
      <c r="G980" s="21"/>
      <c r="H980" s="12"/>
      <c r="I980" s="12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idden="1">
      <c r="A981" s="8"/>
      <c r="B981" s="8"/>
      <c r="C981" s="8"/>
      <c r="D981" s="8"/>
      <c r="E981" s="8"/>
      <c r="F981" s="8"/>
      <c r="G981" s="21"/>
      <c r="H981" s="12"/>
      <c r="I981" s="12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idden="1">
      <c r="A982" s="8"/>
      <c r="B982" s="8"/>
      <c r="C982" s="8"/>
      <c r="D982" s="8"/>
      <c r="E982" s="8"/>
      <c r="F982" s="8"/>
      <c r="G982" s="21"/>
      <c r="H982" s="12"/>
      <c r="I982" s="12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idden="1">
      <c r="A983" s="8"/>
      <c r="B983" s="8"/>
      <c r="C983" s="8"/>
      <c r="D983" s="8"/>
      <c r="E983" s="8"/>
      <c r="F983" s="8"/>
      <c r="G983" s="21"/>
      <c r="H983" s="12"/>
      <c r="I983" s="12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idden="1">
      <c r="A984" s="8"/>
      <c r="B984" s="8"/>
      <c r="C984" s="8"/>
      <c r="D984" s="8"/>
      <c r="E984" s="8"/>
      <c r="F984" s="8"/>
      <c r="G984" s="21"/>
      <c r="H984" s="12"/>
      <c r="I984" s="12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idden="1">
      <c r="A985" s="8"/>
      <c r="B985" s="8"/>
      <c r="C985" s="8"/>
      <c r="D985" s="8"/>
      <c r="E985" s="8"/>
      <c r="F985" s="8"/>
      <c r="G985" s="21"/>
      <c r="H985" s="12"/>
      <c r="I985" s="12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idden="1">
      <c r="A986" s="8"/>
      <c r="B986" s="8"/>
      <c r="C986" s="8"/>
      <c r="D986" s="8"/>
      <c r="E986" s="8"/>
      <c r="F986" s="8"/>
      <c r="G986" s="21"/>
      <c r="H986" s="12"/>
      <c r="I986" s="12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idden="1">
      <c r="A987" s="8"/>
      <c r="B987" s="8"/>
      <c r="C987" s="8"/>
      <c r="D987" s="8"/>
      <c r="E987" s="8"/>
      <c r="F987" s="8"/>
      <c r="G987" s="21"/>
      <c r="H987" s="12"/>
      <c r="I987" s="12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idden="1">
      <c r="A988" s="8"/>
      <c r="B988" s="8"/>
      <c r="C988" s="8"/>
      <c r="D988" s="8"/>
      <c r="E988" s="8"/>
      <c r="F988" s="8"/>
      <c r="G988" s="21"/>
      <c r="H988" s="12"/>
      <c r="I988" s="12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idden="1">
      <c r="A989" s="8"/>
      <c r="B989" s="8"/>
      <c r="C989" s="8"/>
      <c r="D989" s="8"/>
      <c r="E989" s="8"/>
      <c r="F989" s="8"/>
      <c r="G989" s="21"/>
      <c r="H989" s="12"/>
      <c r="I989" s="12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idden="1">
      <c r="A990" s="8"/>
      <c r="B990" s="8"/>
      <c r="C990" s="8"/>
      <c r="D990" s="8"/>
      <c r="E990" s="8"/>
      <c r="F990" s="8"/>
      <c r="G990" s="21"/>
      <c r="H990" s="12"/>
      <c r="I990" s="12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idden="1">
      <c r="A991" s="8"/>
      <c r="B991" s="8"/>
      <c r="C991" s="8"/>
      <c r="D991" s="8"/>
      <c r="E991" s="8"/>
      <c r="F991" s="8"/>
      <c r="G991" s="21"/>
      <c r="H991" s="12"/>
      <c r="I991" s="12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idden="1">
      <c r="A992" s="8"/>
      <c r="B992" s="8"/>
      <c r="C992" s="8"/>
      <c r="D992" s="8"/>
      <c r="E992" s="8"/>
      <c r="F992" s="8"/>
      <c r="G992" s="21"/>
      <c r="H992" s="12"/>
      <c r="I992" s="12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idden="1">
      <c r="A993" s="8"/>
      <c r="B993" s="8"/>
      <c r="C993" s="8"/>
      <c r="D993" s="8"/>
      <c r="E993" s="8"/>
      <c r="F993" s="8"/>
      <c r="G993" s="21"/>
      <c r="H993" s="12"/>
      <c r="I993" s="12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idden="1">
      <c r="A994" s="8"/>
      <c r="B994" s="8"/>
      <c r="C994" s="8"/>
      <c r="D994" s="8"/>
      <c r="E994" s="8"/>
      <c r="F994" s="8"/>
      <c r="G994" s="21"/>
      <c r="H994" s="12"/>
      <c r="I994" s="12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idden="1">
      <c r="A995" s="8"/>
      <c r="B995" s="8"/>
      <c r="C995" s="8"/>
      <c r="D995" s="8"/>
      <c r="E995" s="8"/>
      <c r="F995" s="8"/>
      <c r="G995" s="21"/>
      <c r="H995" s="12"/>
      <c r="I995" s="12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idden="1">
      <c r="A996" s="8"/>
      <c r="B996" s="8"/>
      <c r="C996" s="8"/>
      <c r="D996" s="8"/>
      <c r="E996" s="8"/>
      <c r="F996" s="8"/>
      <c r="G996" s="21"/>
      <c r="H996" s="12"/>
      <c r="I996" s="12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idden="1">
      <c r="A997" s="8"/>
      <c r="B997" s="8"/>
      <c r="C997" s="8"/>
      <c r="D997" s="8"/>
      <c r="E997" s="8"/>
      <c r="F997" s="8"/>
      <c r="G997" s="21"/>
      <c r="H997" s="12"/>
      <c r="I997" s="12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idden="1">
      <c r="A998" s="8"/>
      <c r="B998" s="8"/>
      <c r="C998" s="8"/>
      <c r="D998" s="8"/>
      <c r="E998" s="8"/>
      <c r="F998" s="8"/>
      <c r="G998" s="21"/>
      <c r="H998" s="12"/>
      <c r="I998" s="12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idden="1">
      <c r="A999" s="8"/>
      <c r="B999" s="8"/>
      <c r="C999" s="8"/>
      <c r="D999" s="8"/>
      <c r="E999" s="8"/>
      <c r="F999" s="8"/>
      <c r="G999" s="21"/>
      <c r="H999" s="12"/>
      <c r="I999" s="12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idden="1">
      <c r="A1000" s="8"/>
      <c r="B1000" s="8"/>
      <c r="C1000" s="8"/>
      <c r="D1000" s="8"/>
      <c r="E1000" s="8"/>
      <c r="F1000" s="8"/>
      <c r="G1000" s="21"/>
      <c r="H1000" s="12"/>
      <c r="I1000" s="12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8"/>
      <c r="D1001" s="8"/>
      <c r="E1001" s="8"/>
      <c r="F1001" s="8"/>
      <c r="G1001" s="21"/>
      <c r="H1001" s="12"/>
      <c r="I1001" s="12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8"/>
      <c r="D1002" s="8"/>
      <c r="E1002" s="8"/>
      <c r="F1002" s="8"/>
      <c r="G1002" s="21"/>
      <c r="H1002" s="12"/>
      <c r="I1002" s="12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>
      <c r="A1003" s="8"/>
      <c r="B1003" s="8"/>
      <c r="C1003" s="8"/>
      <c r="D1003" s="8"/>
      <c r="E1003" s="8"/>
      <c r="F1003" s="8"/>
      <c r="G1003" s="21"/>
      <c r="H1003" s="12"/>
      <c r="I1003" s="12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>
      <c r="A1004" s="8"/>
      <c r="B1004" s="8"/>
      <c r="C1004" s="8"/>
      <c r="D1004" s="8"/>
      <c r="E1004" s="8"/>
      <c r="F1004" s="8"/>
      <c r="G1004" s="21"/>
      <c r="H1004" s="12"/>
      <c r="I1004" s="12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>
      <c r="A1005" s="8"/>
      <c r="B1005" s="8"/>
      <c r="C1005" s="8"/>
      <c r="D1005" s="8"/>
      <c r="E1005" s="8"/>
      <c r="F1005" s="8"/>
      <c r="G1005" s="21"/>
      <c r="H1005" s="12"/>
      <c r="I1005" s="12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>
      <c r="A1006" s="8"/>
      <c r="B1006" s="8"/>
      <c r="C1006" s="8"/>
      <c r="D1006" s="8"/>
      <c r="E1006" s="8"/>
      <c r="F1006" s="8"/>
      <c r="G1006" s="21"/>
      <c r="H1006" s="12"/>
      <c r="I1006" s="12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>
      <c r="A1007" s="8"/>
      <c r="B1007" s="8"/>
      <c r="C1007" s="8"/>
      <c r="D1007" s="8"/>
      <c r="E1007" s="8"/>
      <c r="F1007" s="8"/>
      <c r="G1007" s="21"/>
      <c r="H1007" s="12"/>
      <c r="I1007" s="12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>
      <c r="A1008" s="8"/>
      <c r="B1008" s="8"/>
      <c r="C1008" s="8"/>
      <c r="D1008" s="8"/>
      <c r="E1008" s="8"/>
      <c r="F1008" s="8"/>
      <c r="G1008" s="21"/>
      <c r="H1008" s="12"/>
      <c r="I1008" s="12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>
      <c r="A1009" s="8"/>
      <c r="B1009" s="8"/>
      <c r="C1009" s="8"/>
      <c r="D1009" s="8"/>
      <c r="E1009" s="8"/>
      <c r="F1009" s="8"/>
      <c r="G1009" s="21"/>
      <c r="H1009" s="12"/>
      <c r="I1009" s="12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>
      <c r="A1010" s="8"/>
      <c r="B1010" s="8"/>
      <c r="C1010" s="8"/>
      <c r="D1010" s="8"/>
      <c r="E1010" s="8"/>
      <c r="F1010" s="8"/>
      <c r="G1010" s="21"/>
      <c r="H1010" s="12"/>
      <c r="I1010" s="12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>
      <c r="A1011" s="8"/>
      <c r="B1011" s="8"/>
      <c r="C1011" s="8"/>
      <c r="D1011" s="8"/>
      <c r="E1011" s="8"/>
      <c r="F1011" s="8"/>
      <c r="G1011" s="21"/>
      <c r="H1011" s="12"/>
      <c r="I1011" s="12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>
      <c r="A1012" s="8"/>
      <c r="B1012" s="8"/>
      <c r="C1012" s="8"/>
      <c r="D1012" s="8"/>
      <c r="E1012" s="8"/>
      <c r="F1012" s="8"/>
      <c r="G1012" s="21"/>
      <c r="H1012" s="12"/>
      <c r="I1012" s="12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>
      <c r="A1013" s="8"/>
      <c r="B1013" s="8"/>
      <c r="C1013" s="8"/>
      <c r="D1013" s="8"/>
      <c r="E1013" s="8"/>
      <c r="F1013" s="8"/>
      <c r="G1013" s="21"/>
      <c r="H1013" s="12"/>
      <c r="I1013" s="12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>
      <c r="A1014" s="8"/>
      <c r="B1014" s="8"/>
      <c r="C1014" s="8"/>
      <c r="D1014" s="8"/>
      <c r="E1014" s="8"/>
      <c r="F1014" s="8"/>
      <c r="G1014" s="21"/>
      <c r="H1014" s="12"/>
      <c r="I1014" s="12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>
      <c r="A1015" s="8"/>
      <c r="B1015" s="8"/>
      <c r="C1015" s="8"/>
      <c r="D1015" s="8"/>
      <c r="E1015" s="8"/>
      <c r="F1015" s="8"/>
      <c r="G1015" s="21"/>
      <c r="H1015" s="12"/>
      <c r="I1015" s="12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>
      <c r="A1016" s="8"/>
      <c r="B1016" s="8"/>
      <c r="C1016" s="8"/>
      <c r="D1016" s="8"/>
      <c r="E1016" s="8"/>
      <c r="F1016" s="8"/>
      <c r="G1016" s="21"/>
      <c r="H1016" s="12"/>
      <c r="I1016" s="12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>
      <c r="A1017" s="8"/>
      <c r="B1017" s="8"/>
      <c r="C1017" s="8"/>
      <c r="D1017" s="8"/>
      <c r="E1017" s="8"/>
      <c r="F1017" s="8"/>
      <c r="G1017" s="21"/>
      <c r="H1017" s="12"/>
      <c r="I1017" s="12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>
      <c r="A1018" s="8"/>
      <c r="B1018" s="8"/>
      <c r="C1018" s="8"/>
      <c r="D1018" s="8"/>
      <c r="E1018" s="8"/>
      <c r="F1018" s="8"/>
      <c r="G1018" s="21"/>
      <c r="H1018" s="12"/>
      <c r="I1018" s="12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>
      <c r="A1019" s="8"/>
      <c r="B1019" s="8"/>
      <c r="C1019" s="8"/>
      <c r="D1019" s="8"/>
      <c r="E1019" s="8"/>
      <c r="F1019" s="8"/>
      <c r="G1019" s="21"/>
      <c r="H1019" s="12"/>
      <c r="I1019" s="12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>
      <c r="A1020" s="8"/>
      <c r="B1020" s="8"/>
      <c r="C1020" s="8"/>
      <c r="D1020" s="8"/>
      <c r="E1020" s="8"/>
      <c r="F1020" s="8"/>
      <c r="G1020" s="21"/>
      <c r="H1020" s="12"/>
      <c r="I1020" s="12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>
      <c r="A1021" s="8"/>
      <c r="B1021" s="8"/>
      <c r="C1021" s="8"/>
      <c r="D1021" s="8"/>
      <c r="E1021" s="8"/>
      <c r="F1021" s="8"/>
      <c r="G1021" s="21"/>
      <c r="H1021" s="12"/>
      <c r="I1021" s="12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>
      <c r="A1022" s="8"/>
      <c r="B1022" s="8"/>
      <c r="C1022" s="8"/>
      <c r="D1022" s="8"/>
      <c r="E1022" s="8"/>
      <c r="F1022" s="8"/>
      <c r="G1022" s="21"/>
      <c r="H1022" s="12"/>
      <c r="I1022" s="12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>
      <c r="A1023" s="8"/>
      <c r="B1023" s="8"/>
      <c r="C1023" s="8"/>
      <c r="D1023" s="8"/>
      <c r="E1023" s="8"/>
      <c r="F1023" s="8"/>
      <c r="G1023" s="21"/>
      <c r="H1023" s="12"/>
      <c r="I1023" s="12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>
      <c r="A1024" s="8"/>
      <c r="B1024" s="8"/>
      <c r="C1024" s="8"/>
      <c r="D1024" s="8"/>
      <c r="E1024" s="8"/>
      <c r="F1024" s="8"/>
      <c r="G1024" s="21"/>
      <c r="H1024" s="12"/>
      <c r="I1024" s="12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>
      <c r="A1025" s="8"/>
      <c r="B1025" s="8"/>
      <c r="C1025" s="8"/>
      <c r="D1025" s="8"/>
      <c r="E1025" s="8"/>
      <c r="F1025" s="8"/>
      <c r="G1025" s="21"/>
      <c r="H1025" s="12"/>
      <c r="I1025" s="12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>
      <c r="A1026" s="8"/>
      <c r="B1026" s="8"/>
      <c r="C1026" s="8"/>
      <c r="D1026" s="8"/>
      <c r="E1026" s="8"/>
      <c r="F1026" s="8"/>
      <c r="G1026" s="21"/>
      <c r="H1026" s="12"/>
      <c r="I1026" s="12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>
      <c r="A1027" s="8"/>
      <c r="B1027" s="8"/>
      <c r="C1027" s="8"/>
      <c r="D1027" s="8"/>
      <c r="E1027" s="8"/>
      <c r="F1027" s="8"/>
      <c r="G1027" s="21"/>
      <c r="H1027" s="12"/>
      <c r="I1027" s="12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>
      <c r="A1028" s="8"/>
      <c r="B1028" s="8"/>
      <c r="C1028" s="8"/>
      <c r="D1028" s="8"/>
      <c r="E1028" s="8"/>
      <c r="F1028" s="8"/>
      <c r="G1028" s="21"/>
      <c r="H1028" s="12"/>
      <c r="I1028" s="12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>
      <c r="A1029" s="8"/>
      <c r="B1029" s="8"/>
      <c r="C1029" s="8"/>
      <c r="D1029" s="8"/>
      <c r="E1029" s="8"/>
      <c r="F1029" s="8"/>
      <c r="G1029" s="21"/>
      <c r="H1029" s="12"/>
      <c r="I1029" s="12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>
      <c r="A1030" s="8"/>
      <c r="B1030" s="8"/>
      <c r="C1030" s="8"/>
      <c r="D1030" s="8"/>
      <c r="E1030" s="8"/>
      <c r="F1030" s="8"/>
      <c r="G1030" s="21"/>
      <c r="H1030" s="12"/>
      <c r="I1030" s="12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>
      <c r="A1031" s="8"/>
      <c r="B1031" s="8"/>
      <c r="C1031" s="8"/>
      <c r="D1031" s="8"/>
      <c r="E1031" s="8"/>
      <c r="F1031" s="8"/>
      <c r="G1031" s="21"/>
      <c r="H1031" s="12"/>
      <c r="I1031" s="12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>
      <c r="A1032" s="8"/>
      <c r="B1032" s="8"/>
      <c r="C1032" s="8"/>
      <c r="D1032" s="8"/>
      <c r="E1032" s="8"/>
      <c r="F1032" s="8"/>
      <c r="G1032" s="21"/>
      <c r="H1032" s="12"/>
      <c r="I1032" s="12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>
      <c r="A1033" s="8"/>
      <c r="B1033" s="8"/>
      <c r="C1033" s="8"/>
      <c r="D1033" s="8"/>
      <c r="E1033" s="8"/>
      <c r="F1033" s="8"/>
      <c r="G1033" s="21"/>
      <c r="H1033" s="12"/>
      <c r="I1033" s="12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>
      <c r="A1034" s="8"/>
      <c r="B1034" s="8"/>
      <c r="C1034" s="8"/>
      <c r="D1034" s="8"/>
      <c r="E1034" s="8"/>
      <c r="F1034" s="8"/>
      <c r="G1034" s="21"/>
      <c r="H1034" s="12"/>
      <c r="I1034" s="12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>
      <c r="A1035" s="8"/>
      <c r="B1035" s="8"/>
      <c r="C1035" s="8"/>
      <c r="D1035" s="8"/>
      <c r="E1035" s="8"/>
      <c r="F1035" s="8"/>
      <c r="G1035" s="21"/>
      <c r="H1035" s="12"/>
      <c r="I1035" s="12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>
      <c r="A1036" s="8"/>
      <c r="B1036" s="8"/>
      <c r="C1036" s="8"/>
      <c r="D1036" s="8"/>
      <c r="E1036" s="8"/>
      <c r="F1036" s="8"/>
      <c r="G1036" s="21"/>
      <c r="H1036" s="12"/>
      <c r="I1036" s="12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>
      <c r="A1037" s="8"/>
      <c r="B1037" s="8"/>
      <c r="C1037" s="8"/>
      <c r="D1037" s="8"/>
      <c r="E1037" s="8"/>
      <c r="F1037" s="8"/>
      <c r="G1037" s="21"/>
      <c r="H1037" s="12"/>
      <c r="I1037" s="12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>
      <c r="A1038" s="8"/>
      <c r="B1038" s="8"/>
      <c r="C1038" s="8"/>
      <c r="D1038" s="8"/>
      <c r="E1038" s="8"/>
      <c r="F1038" s="8"/>
      <c r="G1038" s="21"/>
      <c r="H1038" s="12"/>
      <c r="I1038" s="12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>
      <c r="A1039" s="8"/>
      <c r="B1039" s="8"/>
      <c r="C1039" s="8"/>
      <c r="D1039" s="8"/>
      <c r="E1039" s="8"/>
      <c r="F1039" s="8"/>
      <c r="G1039" s="21"/>
      <c r="H1039" s="12"/>
      <c r="I1039" s="12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>
      <c r="A1040" s="8"/>
      <c r="B1040" s="8"/>
      <c r="C1040" s="8"/>
      <c r="D1040" s="8"/>
      <c r="E1040" s="8"/>
      <c r="F1040" s="8"/>
      <c r="G1040" s="21"/>
      <c r="H1040" s="12"/>
      <c r="I1040" s="12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>
      <c r="A1041" s="8"/>
      <c r="B1041" s="8"/>
      <c r="C1041" s="8"/>
      <c r="D1041" s="8"/>
      <c r="E1041" s="8"/>
      <c r="F1041" s="8"/>
      <c r="G1041" s="21"/>
      <c r="H1041" s="12"/>
      <c r="I1041" s="12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>
      <c r="A1042" s="8"/>
      <c r="B1042" s="8"/>
      <c r="C1042" s="8"/>
      <c r="D1042" s="8"/>
      <c r="E1042" s="8"/>
      <c r="F1042" s="8"/>
      <c r="G1042" s="21"/>
      <c r="H1042" s="12"/>
      <c r="I1042" s="12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>
      <c r="A1043" s="8"/>
      <c r="B1043" s="8"/>
      <c r="C1043" s="8"/>
      <c r="D1043" s="8"/>
      <c r="E1043" s="8"/>
      <c r="F1043" s="8"/>
      <c r="G1043" s="21"/>
      <c r="H1043" s="12"/>
      <c r="I1043" s="12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>
      <c r="A1044" s="8"/>
      <c r="B1044" s="8"/>
      <c r="C1044" s="8"/>
      <c r="D1044" s="8"/>
      <c r="E1044" s="8"/>
      <c r="F1044" s="8"/>
      <c r="G1044" s="21"/>
      <c r="H1044" s="12"/>
      <c r="I1044" s="12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>
      <c r="A1045" s="8"/>
      <c r="B1045" s="8"/>
      <c r="C1045" s="8"/>
      <c r="D1045" s="8"/>
      <c r="E1045" s="8"/>
      <c r="F1045" s="8"/>
      <c r="G1045" s="21"/>
      <c r="H1045" s="12"/>
      <c r="I1045" s="12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>
      <c r="A1046" s="8"/>
      <c r="B1046" s="8"/>
      <c r="C1046" s="8"/>
      <c r="D1046" s="8"/>
      <c r="E1046" s="8"/>
      <c r="F1046" s="8"/>
      <c r="G1046" s="21"/>
      <c r="H1046" s="12"/>
      <c r="I1046" s="12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>
      <c r="A1047" s="8"/>
      <c r="B1047" s="8"/>
      <c r="C1047" s="8"/>
      <c r="D1047" s="8"/>
      <c r="E1047" s="8"/>
      <c r="F1047" s="8"/>
      <c r="G1047" s="21"/>
      <c r="H1047" s="12"/>
      <c r="I1047" s="12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>
      <c r="A1048" s="8"/>
      <c r="B1048" s="8"/>
      <c r="C1048" s="8"/>
      <c r="D1048" s="8"/>
      <c r="E1048" s="8"/>
      <c r="F1048" s="8"/>
      <c r="G1048" s="21"/>
      <c r="H1048" s="12"/>
      <c r="I1048" s="12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>
      <c r="A1049" s="8"/>
      <c r="B1049" s="8"/>
      <c r="C1049" s="8"/>
      <c r="D1049" s="8"/>
      <c r="E1049" s="8"/>
      <c r="F1049" s="8"/>
      <c r="G1049" s="21"/>
      <c r="H1049" s="12"/>
      <c r="I1049" s="12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>
      <c r="A1050" s="8"/>
      <c r="B1050" s="8"/>
      <c r="C1050" s="8"/>
      <c r="D1050" s="8"/>
      <c r="E1050" s="8"/>
      <c r="F1050" s="8"/>
      <c r="G1050" s="21"/>
      <c r="H1050" s="12"/>
      <c r="I1050" s="12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>
      <c r="A1051" s="8"/>
      <c r="B1051" s="8"/>
      <c r="C1051" s="8"/>
      <c r="D1051" s="8"/>
      <c r="E1051" s="8"/>
      <c r="F1051" s="8"/>
      <c r="G1051" s="21"/>
      <c r="H1051" s="12"/>
      <c r="I1051" s="12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>
      <c r="A1052" s="8"/>
      <c r="B1052" s="8"/>
      <c r="C1052" s="8"/>
      <c r="D1052" s="8"/>
      <c r="E1052" s="8"/>
      <c r="F1052" s="8"/>
      <c r="G1052" s="21"/>
      <c r="H1052" s="12"/>
      <c r="I1052" s="12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>
      <c r="A1053" s="8"/>
      <c r="B1053" s="8"/>
      <c r="C1053" s="8"/>
      <c r="D1053" s="8"/>
      <c r="E1053" s="8"/>
      <c r="F1053" s="8"/>
      <c r="G1053" s="21"/>
      <c r="H1053" s="12"/>
      <c r="I1053" s="12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>
      <c r="A1054" s="8"/>
      <c r="B1054" s="8"/>
      <c r="C1054" s="8"/>
      <c r="D1054" s="8"/>
      <c r="E1054" s="8"/>
      <c r="F1054" s="8"/>
      <c r="G1054" s="21"/>
      <c r="H1054" s="12"/>
      <c r="I1054" s="12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>
      <c r="A1055" s="8"/>
      <c r="B1055" s="8"/>
      <c r="C1055" s="8"/>
      <c r="D1055" s="8"/>
      <c r="E1055" s="8"/>
      <c r="F1055" s="8"/>
      <c r="G1055" s="21"/>
      <c r="H1055" s="12"/>
      <c r="I1055" s="12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>
      <c r="A1056" s="8"/>
      <c r="B1056" s="8"/>
      <c r="C1056" s="8"/>
      <c r="D1056" s="8"/>
      <c r="E1056" s="8"/>
      <c r="F1056" s="8"/>
      <c r="G1056" s="21"/>
      <c r="H1056" s="12"/>
      <c r="I1056" s="12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>
      <c r="A1057" s="8"/>
      <c r="B1057" s="8"/>
      <c r="C1057" s="8"/>
      <c r="D1057" s="8"/>
      <c r="E1057" s="8"/>
      <c r="F1057" s="8"/>
      <c r="G1057" s="21"/>
      <c r="H1057" s="12"/>
      <c r="I1057" s="12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>
      <c r="A1058" s="8"/>
      <c r="B1058" s="8"/>
      <c r="C1058" s="8"/>
      <c r="D1058" s="8"/>
      <c r="E1058" s="8"/>
      <c r="F1058" s="8"/>
      <c r="G1058" s="21"/>
      <c r="H1058" s="12"/>
      <c r="I1058" s="12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>
      <c r="A1059" s="8"/>
      <c r="B1059" s="8"/>
      <c r="C1059" s="8"/>
      <c r="D1059" s="8"/>
      <c r="E1059" s="8"/>
      <c r="F1059" s="8"/>
      <c r="G1059" s="21"/>
      <c r="H1059" s="12"/>
      <c r="I1059" s="12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>
      <c r="A1060" s="8"/>
      <c r="B1060" s="8"/>
      <c r="C1060" s="8"/>
      <c r="D1060" s="8"/>
      <c r="E1060" s="8"/>
      <c r="F1060" s="8"/>
      <c r="G1060" s="21"/>
      <c r="H1060" s="12"/>
      <c r="I1060" s="12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>
      <c r="A1061" s="8"/>
      <c r="B1061" s="8"/>
      <c r="C1061" s="8"/>
      <c r="D1061" s="8"/>
      <c r="E1061" s="8"/>
      <c r="F1061" s="8"/>
      <c r="G1061" s="21"/>
      <c r="H1061" s="12"/>
      <c r="I1061" s="12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>
      <c r="A1062" s="8"/>
      <c r="B1062" s="8"/>
      <c r="C1062" s="8"/>
      <c r="D1062" s="8"/>
      <c r="E1062" s="8"/>
      <c r="F1062" s="8"/>
      <c r="G1062" s="21"/>
      <c r="H1062" s="12"/>
      <c r="I1062" s="12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>
      <c r="A1063" s="8"/>
      <c r="B1063" s="8"/>
      <c r="C1063" s="8"/>
      <c r="D1063" s="8"/>
      <c r="E1063" s="8"/>
      <c r="F1063" s="8"/>
      <c r="G1063" s="21"/>
      <c r="H1063" s="12"/>
      <c r="I1063" s="12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>
      <c r="A1064" s="8"/>
      <c r="B1064" s="8"/>
      <c r="C1064" s="8"/>
      <c r="D1064" s="8"/>
      <c r="E1064" s="8"/>
      <c r="F1064" s="8"/>
      <c r="G1064" s="21"/>
      <c r="H1064" s="12"/>
      <c r="I1064" s="12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>
      <c r="A1065" s="8"/>
      <c r="B1065" s="8"/>
      <c r="C1065" s="8"/>
      <c r="D1065" s="8"/>
      <c r="E1065" s="8"/>
      <c r="F1065" s="8"/>
      <c r="G1065" s="21"/>
      <c r="H1065" s="12"/>
      <c r="I1065" s="12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>
      <c r="A1066" s="8"/>
      <c r="B1066" s="8"/>
      <c r="C1066" s="8"/>
      <c r="D1066" s="8"/>
      <c r="E1066" s="8"/>
      <c r="F1066" s="8"/>
      <c r="G1066" s="21"/>
      <c r="H1066" s="12"/>
      <c r="I1066" s="12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>
      <c r="A1067" s="8"/>
      <c r="B1067" s="8"/>
      <c r="C1067" s="8"/>
      <c r="D1067" s="8"/>
      <c r="E1067" s="8"/>
      <c r="F1067" s="8"/>
      <c r="G1067" s="21"/>
      <c r="H1067" s="12"/>
      <c r="I1067" s="12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>
      <c r="A1068" s="8"/>
      <c r="B1068" s="8"/>
      <c r="C1068" s="8"/>
      <c r="D1068" s="8"/>
      <c r="E1068" s="8"/>
      <c r="F1068" s="8"/>
      <c r="G1068" s="21"/>
      <c r="H1068" s="12"/>
      <c r="I1068" s="12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>
      <c r="A1069" s="8"/>
      <c r="B1069" s="8"/>
      <c r="C1069" s="8"/>
      <c r="D1069" s="8"/>
      <c r="E1069" s="8"/>
      <c r="F1069" s="8"/>
      <c r="G1069" s="21"/>
      <c r="H1069" s="12"/>
      <c r="I1069" s="12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>
      <c r="A1070" s="8"/>
      <c r="B1070" s="8"/>
      <c r="C1070" s="8"/>
      <c r="D1070" s="8"/>
      <c r="E1070" s="8"/>
      <c r="F1070" s="8"/>
      <c r="G1070" s="21"/>
      <c r="H1070" s="12"/>
      <c r="I1070" s="12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>
      <c r="A1071" s="8"/>
      <c r="B1071" s="8"/>
      <c r="C1071" s="8"/>
      <c r="D1071" s="8"/>
      <c r="E1071" s="8"/>
      <c r="F1071" s="8"/>
      <c r="G1071" s="21"/>
      <c r="H1071" s="12"/>
      <c r="I1071" s="12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>
      <c r="A1072" s="8"/>
      <c r="B1072" s="8"/>
      <c r="C1072" s="8"/>
      <c r="D1072" s="8"/>
      <c r="E1072" s="8"/>
      <c r="F1072" s="8"/>
      <c r="G1072" s="21"/>
      <c r="H1072" s="12"/>
      <c r="I1072" s="12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>
      <c r="A1073" s="8"/>
      <c r="B1073" s="8"/>
      <c r="C1073" s="8"/>
      <c r="D1073" s="8"/>
      <c r="E1073" s="8"/>
      <c r="F1073" s="8"/>
      <c r="G1073" s="21"/>
      <c r="H1073" s="12"/>
      <c r="I1073" s="12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>
      <c r="A1074" s="8"/>
      <c r="B1074" s="8"/>
      <c r="C1074" s="8"/>
      <c r="D1074" s="8"/>
      <c r="E1074" s="8"/>
      <c r="F1074" s="8"/>
      <c r="G1074" s="21"/>
      <c r="H1074" s="12"/>
      <c r="I1074" s="12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>
      <c r="A1075" s="8"/>
      <c r="B1075" s="8"/>
      <c r="C1075" s="8"/>
      <c r="D1075" s="8"/>
      <c r="E1075" s="8"/>
      <c r="F1075" s="8"/>
      <c r="G1075" s="21"/>
      <c r="H1075" s="12"/>
      <c r="I1075" s="12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>
      <c r="A1076" s="8"/>
      <c r="B1076" s="8"/>
      <c r="C1076" s="8"/>
      <c r="D1076" s="8"/>
      <c r="E1076" s="8"/>
      <c r="F1076" s="8"/>
      <c r="G1076" s="21"/>
      <c r="H1076" s="12"/>
      <c r="I1076" s="12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>
      <c r="A1077" s="8"/>
      <c r="B1077" s="8"/>
      <c r="C1077" s="8"/>
      <c r="D1077" s="8"/>
      <c r="E1077" s="8"/>
      <c r="F1077" s="8"/>
      <c r="G1077" s="21"/>
      <c r="H1077" s="12"/>
      <c r="I1077" s="12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>
      <c r="A1078" s="8"/>
      <c r="B1078" s="8"/>
      <c r="C1078" s="8"/>
      <c r="D1078" s="8"/>
      <c r="E1078" s="8"/>
      <c r="F1078" s="8"/>
      <c r="G1078" s="21"/>
      <c r="H1078" s="12"/>
      <c r="I1078" s="12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>
      <c r="A1079" s="8"/>
      <c r="B1079" s="8"/>
      <c r="C1079" s="8"/>
      <c r="D1079" s="8"/>
      <c r="E1079" s="8"/>
      <c r="F1079" s="8"/>
      <c r="G1079" s="21"/>
      <c r="H1079" s="12"/>
      <c r="I1079" s="12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>
      <c r="A1080" s="8"/>
      <c r="B1080" s="8"/>
      <c r="C1080" s="8"/>
      <c r="D1080" s="8"/>
      <c r="E1080" s="8"/>
      <c r="F1080" s="8"/>
      <c r="G1080" s="21"/>
      <c r="H1080" s="12"/>
      <c r="I1080" s="12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>
      <c r="A1081" s="8"/>
      <c r="B1081" s="8"/>
      <c r="C1081" s="8"/>
      <c r="D1081" s="8"/>
      <c r="E1081" s="8"/>
      <c r="F1081" s="8"/>
      <c r="G1081" s="21"/>
      <c r="H1081" s="12"/>
      <c r="I1081" s="12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>
      <c r="A1082" s="8"/>
      <c r="B1082" s="8"/>
      <c r="C1082" s="8"/>
      <c r="D1082" s="8"/>
      <c r="E1082" s="8"/>
      <c r="F1082" s="8"/>
      <c r="G1082" s="21"/>
      <c r="H1082" s="12"/>
      <c r="I1082" s="12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>
      <c r="A1083" s="8"/>
      <c r="B1083" s="8"/>
      <c r="C1083" s="8"/>
      <c r="D1083" s="8"/>
      <c r="E1083" s="8"/>
      <c r="F1083" s="8"/>
      <c r="G1083" s="21"/>
      <c r="H1083" s="12"/>
      <c r="I1083" s="12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>
      <c r="A1084" s="8"/>
      <c r="B1084" s="8"/>
      <c r="C1084" s="8"/>
      <c r="D1084" s="8"/>
      <c r="E1084" s="8"/>
      <c r="F1084" s="8"/>
      <c r="G1084" s="21"/>
      <c r="H1084" s="12"/>
      <c r="I1084" s="12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>
      <c r="A1085" s="8"/>
      <c r="B1085" s="8"/>
      <c r="C1085" s="8"/>
      <c r="D1085" s="8"/>
      <c r="E1085" s="8"/>
      <c r="F1085" s="8"/>
      <c r="G1085" s="21"/>
      <c r="H1085" s="12"/>
      <c r="I1085" s="12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>
      <c r="A1086" s="8"/>
      <c r="B1086" s="8"/>
      <c r="C1086" s="8"/>
      <c r="D1086" s="8"/>
      <c r="E1086" s="8"/>
      <c r="F1086" s="8"/>
      <c r="G1086" s="21"/>
      <c r="H1086" s="12"/>
      <c r="I1086" s="12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>
      <c r="A1087" s="8"/>
      <c r="B1087" s="8"/>
      <c r="C1087" s="8"/>
      <c r="D1087" s="8"/>
      <c r="E1087" s="8"/>
      <c r="F1087" s="8"/>
      <c r="G1087" s="21"/>
      <c r="H1087" s="12"/>
      <c r="I1087" s="12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>
      <c r="A1088" s="8"/>
      <c r="B1088" s="8"/>
      <c r="C1088" s="8"/>
      <c r="D1088" s="8"/>
      <c r="E1088" s="8"/>
      <c r="F1088" s="8"/>
      <c r="G1088" s="21"/>
      <c r="H1088" s="12"/>
      <c r="I1088" s="12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>
      <c r="A1089" s="8"/>
      <c r="B1089" s="8"/>
      <c r="C1089" s="8"/>
      <c r="D1089" s="8"/>
      <c r="E1089" s="8"/>
      <c r="F1089" s="8"/>
      <c r="G1089" s="21"/>
      <c r="H1089" s="12"/>
      <c r="I1089" s="12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>
      <c r="A1090" s="8"/>
      <c r="B1090" s="8"/>
      <c r="C1090" s="8"/>
      <c r="D1090" s="8"/>
      <c r="E1090" s="8"/>
      <c r="F1090" s="8"/>
      <c r="G1090" s="21"/>
      <c r="H1090" s="12"/>
      <c r="I1090" s="12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>
      <c r="G1091" s="22"/>
      <c r="H1091" s="6"/>
      <c r="I1091" s="6"/>
    </row>
    <row r="1092" spans="1:26">
      <c r="G1092" s="22"/>
      <c r="H1092" s="6"/>
      <c r="I1092" s="6"/>
    </row>
    <row r="1093" spans="1:26">
      <c r="G1093" s="22"/>
      <c r="H1093" s="6"/>
      <c r="I1093" s="6"/>
    </row>
    <row r="1094" spans="1:26">
      <c r="G1094" s="22"/>
      <c r="H1094" s="6"/>
      <c r="I1094" s="6"/>
    </row>
    <row r="1095" spans="1:26">
      <c r="G1095" s="22"/>
      <c r="H1095" s="6"/>
      <c r="I1095" s="6"/>
    </row>
    <row r="1096" spans="1:26">
      <c r="G1096" s="22"/>
      <c r="H1096" s="6"/>
      <c r="I1096" s="6"/>
    </row>
    <row r="1097" spans="1:26">
      <c r="G1097" s="22"/>
      <c r="H1097" s="6"/>
      <c r="I1097" s="6"/>
    </row>
    <row r="1098" spans="1:26">
      <c r="G1098" s="22"/>
      <c r="H1098" s="6"/>
      <c r="I1098" s="6"/>
    </row>
    <row r="1099" spans="1:26">
      <c r="G1099" s="22"/>
      <c r="H1099" s="6"/>
      <c r="I1099" s="6"/>
    </row>
    <row r="1100" spans="1:26">
      <c r="G1100" s="22"/>
      <c r="H1100" s="6"/>
      <c r="I1100" s="6"/>
    </row>
    <row r="1101" spans="1:26">
      <c r="G1101" s="22"/>
      <c r="H1101" s="6"/>
      <c r="I1101" s="6"/>
    </row>
    <row r="1102" spans="1:26">
      <c r="G1102" s="22"/>
      <c r="H1102" s="6"/>
      <c r="I1102" s="6"/>
    </row>
    <row r="1103" spans="1:26">
      <c r="G1103" s="22"/>
      <c r="H1103" s="6"/>
      <c r="I1103" s="6"/>
    </row>
    <row r="1104" spans="1:26">
      <c r="G1104" s="22"/>
      <c r="H1104" s="6"/>
      <c r="I1104" s="6"/>
    </row>
    <row r="1105" spans="7:9">
      <c r="G1105" s="22"/>
      <c r="H1105" s="6"/>
      <c r="I1105" s="6"/>
    </row>
    <row r="1106" spans="7:9">
      <c r="G1106" s="22"/>
      <c r="H1106" s="6"/>
      <c r="I1106" s="6"/>
    </row>
    <row r="1107" spans="7:9">
      <c r="G1107" s="22"/>
      <c r="H1107" s="6"/>
      <c r="I1107" s="6"/>
    </row>
    <row r="1108" spans="7:9">
      <c r="G1108" s="22"/>
      <c r="H1108" s="6"/>
      <c r="I1108" s="6"/>
    </row>
    <row r="1109" spans="7:9">
      <c r="G1109" s="22"/>
      <c r="H1109" s="6"/>
      <c r="I1109" s="6"/>
    </row>
    <row r="1110" spans="7:9">
      <c r="G1110" s="22"/>
      <c r="H1110" s="6"/>
      <c r="I1110" s="6"/>
    </row>
    <row r="1111" spans="7:9">
      <c r="G1111" s="22"/>
      <c r="H1111" s="6"/>
      <c r="I1111" s="6"/>
    </row>
    <row r="1112" spans="7:9">
      <c r="G1112" s="22"/>
      <c r="H1112" s="6"/>
      <c r="I1112" s="6"/>
    </row>
    <row r="1113" spans="7:9">
      <c r="G1113" s="22"/>
      <c r="H1113" s="6"/>
      <c r="I1113" s="6"/>
    </row>
    <row r="1114" spans="7:9">
      <c r="G1114" s="22"/>
      <c r="H1114" s="6"/>
      <c r="I1114" s="6"/>
    </row>
    <row r="1115" spans="7:9">
      <c r="G1115" s="22"/>
      <c r="H1115" s="6"/>
      <c r="I1115" s="6"/>
    </row>
    <row r="1116" spans="7:9">
      <c r="G1116" s="22"/>
      <c r="H1116" s="6"/>
      <c r="I1116" s="6"/>
    </row>
    <row r="1117" spans="7:9">
      <c r="G1117" s="22"/>
      <c r="H1117" s="6"/>
      <c r="I1117" s="6"/>
    </row>
    <row r="1118" spans="7:9">
      <c r="G1118" s="22"/>
      <c r="H1118" s="6"/>
      <c r="I1118" s="6"/>
    </row>
    <row r="1119" spans="7:9">
      <c r="G1119" s="22"/>
      <c r="H1119" s="6"/>
      <c r="I1119" s="6"/>
    </row>
    <row r="1120" spans="7:9">
      <c r="G1120" s="22"/>
      <c r="H1120" s="6"/>
      <c r="I1120" s="6"/>
    </row>
    <row r="1121" spans="7:9">
      <c r="G1121" s="22"/>
      <c r="H1121" s="6"/>
      <c r="I1121" s="6"/>
    </row>
    <row r="1122" spans="7:9">
      <c r="G1122" s="22"/>
      <c r="H1122" s="6"/>
      <c r="I1122" s="6"/>
    </row>
    <row r="1123" spans="7:9">
      <c r="G1123" s="22"/>
      <c r="H1123" s="6"/>
      <c r="I1123" s="6"/>
    </row>
    <row r="1124" spans="7:9">
      <c r="G1124" s="22"/>
      <c r="H1124" s="6"/>
      <c r="I1124" s="6"/>
    </row>
    <row r="1125" spans="7:9">
      <c r="G1125" s="22"/>
      <c r="H1125" s="6"/>
      <c r="I1125" s="6"/>
    </row>
    <row r="1126" spans="7:9">
      <c r="G1126" s="22"/>
      <c r="H1126" s="6"/>
      <c r="I1126" s="6"/>
    </row>
    <row r="1127" spans="7:9">
      <c r="G1127" s="22"/>
      <c r="H1127" s="6"/>
      <c r="I1127" s="6"/>
    </row>
    <row r="1128" spans="7:9">
      <c r="G1128" s="22"/>
      <c r="H1128" s="6"/>
      <c r="I1128" s="6"/>
    </row>
    <row r="1129" spans="7:9">
      <c r="G1129" s="22"/>
      <c r="H1129" s="6"/>
      <c r="I1129" s="6"/>
    </row>
    <row r="1130" spans="7:9">
      <c r="G1130" s="22"/>
      <c r="H1130" s="6"/>
      <c r="I1130" s="6"/>
    </row>
    <row r="1131" spans="7:9">
      <c r="G1131" s="22"/>
      <c r="H1131" s="6"/>
      <c r="I1131" s="6"/>
    </row>
    <row r="1132" spans="7:9">
      <c r="G1132" s="22"/>
      <c r="H1132" s="6"/>
      <c r="I1132" s="6"/>
    </row>
    <row r="1133" spans="7:9">
      <c r="G1133" s="22"/>
      <c r="H1133" s="6"/>
      <c r="I1133" s="6"/>
    </row>
    <row r="1134" spans="7:9">
      <c r="G1134" s="22"/>
      <c r="H1134" s="6"/>
      <c r="I1134" s="6"/>
    </row>
    <row r="1135" spans="7:9">
      <c r="G1135" s="22"/>
      <c r="H1135" s="6"/>
      <c r="I1135" s="6"/>
    </row>
    <row r="1136" spans="7:9">
      <c r="G1136" s="22"/>
      <c r="H1136" s="6"/>
      <c r="I1136" s="6"/>
    </row>
    <row r="1137" spans="7:9">
      <c r="G1137" s="22"/>
      <c r="H1137" s="6"/>
      <c r="I1137" s="6"/>
    </row>
    <row r="1138" spans="7:9">
      <c r="G1138" s="22"/>
      <c r="H1138" s="6"/>
      <c r="I1138" s="6"/>
    </row>
    <row r="1139" spans="7:9">
      <c r="G1139" s="22"/>
      <c r="H1139" s="6"/>
      <c r="I1139" s="6"/>
    </row>
    <row r="1140" spans="7:9">
      <c r="G1140" s="22"/>
      <c r="H1140" s="6"/>
      <c r="I1140" s="6"/>
    </row>
    <row r="1141" spans="7:9">
      <c r="G1141" s="22"/>
      <c r="H1141" s="6"/>
      <c r="I1141" s="6"/>
    </row>
    <row r="1142" spans="7:9">
      <c r="G1142" s="22"/>
      <c r="H1142" s="6"/>
      <c r="I1142" s="6"/>
    </row>
    <row r="1143" spans="7:9">
      <c r="G1143" s="22"/>
      <c r="H1143" s="6"/>
      <c r="I1143" s="6"/>
    </row>
    <row r="1144" spans="7:9">
      <c r="G1144" s="22"/>
      <c r="H1144" s="6"/>
      <c r="I1144" s="6"/>
    </row>
    <row r="1145" spans="7:9">
      <c r="G1145" s="22"/>
      <c r="H1145" s="6"/>
      <c r="I1145" s="6"/>
    </row>
    <row r="1146" spans="7:9">
      <c r="G1146" s="22"/>
      <c r="H1146" s="6"/>
      <c r="I1146" s="6"/>
    </row>
    <row r="1147" spans="7:9">
      <c r="G1147" s="22"/>
      <c r="H1147" s="6"/>
      <c r="I1147" s="6"/>
    </row>
    <row r="1148" spans="7:9">
      <c r="G1148" s="22"/>
      <c r="H1148" s="6"/>
      <c r="I1148" s="6"/>
    </row>
    <row r="1149" spans="7:9">
      <c r="G1149" s="22"/>
      <c r="H1149" s="6"/>
      <c r="I1149" s="6"/>
    </row>
    <row r="1150" spans="7:9"/>
    <row r="1151" spans="7:9"/>
    <row r="1152" spans="7:9"/>
    <row r="1153"/>
    <row r="1154"/>
  </sheetData>
  <mergeCells count="671">
    <mergeCell ref="D696:E696"/>
    <mergeCell ref="D697:E697"/>
    <mergeCell ref="D698:E698"/>
    <mergeCell ref="D690:E690"/>
    <mergeCell ref="D691:E691"/>
    <mergeCell ref="D692:E692"/>
    <mergeCell ref="D693:E693"/>
    <mergeCell ref="D694:E694"/>
    <mergeCell ref="D695:E695"/>
    <mergeCell ref="D684:E684"/>
    <mergeCell ref="D685:E685"/>
    <mergeCell ref="D686:E686"/>
    <mergeCell ref="D687:E687"/>
    <mergeCell ref="D688:E688"/>
    <mergeCell ref="D689:E689"/>
    <mergeCell ref="D678:E678"/>
    <mergeCell ref="D679:E679"/>
    <mergeCell ref="D680:E680"/>
    <mergeCell ref="D681:E681"/>
    <mergeCell ref="D682:E682"/>
    <mergeCell ref="D683:E683"/>
    <mergeCell ref="D672:E672"/>
    <mergeCell ref="D673:E673"/>
    <mergeCell ref="D674:E674"/>
    <mergeCell ref="D675:E675"/>
    <mergeCell ref="D676:E676"/>
    <mergeCell ref="D677:E677"/>
    <mergeCell ref="D666:E666"/>
    <mergeCell ref="D667:E667"/>
    <mergeCell ref="D668:E668"/>
    <mergeCell ref="D669:E669"/>
    <mergeCell ref="D670:E670"/>
    <mergeCell ref="D671:E671"/>
    <mergeCell ref="D660:E660"/>
    <mergeCell ref="D661:E661"/>
    <mergeCell ref="D662:E662"/>
    <mergeCell ref="D663:E663"/>
    <mergeCell ref="D664:E664"/>
    <mergeCell ref="D665:E665"/>
    <mergeCell ref="D654:E654"/>
    <mergeCell ref="D655:E655"/>
    <mergeCell ref="D656:E656"/>
    <mergeCell ref="D657:E657"/>
    <mergeCell ref="D658:E658"/>
    <mergeCell ref="D659:E659"/>
    <mergeCell ref="D648:E648"/>
    <mergeCell ref="D649:E649"/>
    <mergeCell ref="D650:E650"/>
    <mergeCell ref="D651:E651"/>
    <mergeCell ref="D652:E652"/>
    <mergeCell ref="D653:E653"/>
    <mergeCell ref="D642:E642"/>
    <mergeCell ref="D643:E643"/>
    <mergeCell ref="D644:E644"/>
    <mergeCell ref="D645:E645"/>
    <mergeCell ref="D646:E646"/>
    <mergeCell ref="D647:E647"/>
    <mergeCell ref="D636:E636"/>
    <mergeCell ref="D637:E637"/>
    <mergeCell ref="D638:E638"/>
    <mergeCell ref="D639:E639"/>
    <mergeCell ref="D640:E640"/>
    <mergeCell ref="D641:E641"/>
    <mergeCell ref="D630:E630"/>
    <mergeCell ref="D631:E631"/>
    <mergeCell ref="D632:E632"/>
    <mergeCell ref="D633:E633"/>
    <mergeCell ref="D634:E634"/>
    <mergeCell ref="D635:E635"/>
    <mergeCell ref="D624:E624"/>
    <mergeCell ref="D625:E625"/>
    <mergeCell ref="D626:E626"/>
    <mergeCell ref="D627:E627"/>
    <mergeCell ref="D628:E628"/>
    <mergeCell ref="D629:E629"/>
    <mergeCell ref="D618:E618"/>
    <mergeCell ref="D619:E619"/>
    <mergeCell ref="D620:E620"/>
    <mergeCell ref="D621:E621"/>
    <mergeCell ref="D622:E622"/>
    <mergeCell ref="D623:E623"/>
    <mergeCell ref="D612:E612"/>
    <mergeCell ref="D613:E613"/>
    <mergeCell ref="D614:E614"/>
    <mergeCell ref="D615:E615"/>
    <mergeCell ref="D616:E616"/>
    <mergeCell ref="D617:E617"/>
    <mergeCell ref="D606:E606"/>
    <mergeCell ref="D607:E607"/>
    <mergeCell ref="D608:E608"/>
    <mergeCell ref="D609:E609"/>
    <mergeCell ref="D610:E610"/>
    <mergeCell ref="D611:E611"/>
    <mergeCell ref="D600:E600"/>
    <mergeCell ref="D601:E601"/>
    <mergeCell ref="D602:E602"/>
    <mergeCell ref="D603:E603"/>
    <mergeCell ref="D604:E604"/>
    <mergeCell ref="D605:E605"/>
    <mergeCell ref="D594:E594"/>
    <mergeCell ref="D595:E595"/>
    <mergeCell ref="D596:E596"/>
    <mergeCell ref="D597:E597"/>
    <mergeCell ref="D598:E598"/>
    <mergeCell ref="D599:E599"/>
    <mergeCell ref="D588:E588"/>
    <mergeCell ref="D589:E589"/>
    <mergeCell ref="D590:E590"/>
    <mergeCell ref="D591:E591"/>
    <mergeCell ref="D592:E592"/>
    <mergeCell ref="D593:E593"/>
    <mergeCell ref="D582:E582"/>
    <mergeCell ref="D583:E583"/>
    <mergeCell ref="D584:E584"/>
    <mergeCell ref="D585:E585"/>
    <mergeCell ref="D586:E586"/>
    <mergeCell ref="D587:E587"/>
    <mergeCell ref="D576:E576"/>
    <mergeCell ref="D577:E577"/>
    <mergeCell ref="D578:E578"/>
    <mergeCell ref="D579:E579"/>
    <mergeCell ref="D580:E580"/>
    <mergeCell ref="D581:E581"/>
    <mergeCell ref="D570:E570"/>
    <mergeCell ref="D571:E571"/>
    <mergeCell ref="D572:E572"/>
    <mergeCell ref="D573:E573"/>
    <mergeCell ref="D574:E574"/>
    <mergeCell ref="D575:E575"/>
    <mergeCell ref="D564:E564"/>
    <mergeCell ref="D565:E565"/>
    <mergeCell ref="D566:E566"/>
    <mergeCell ref="D567:E567"/>
    <mergeCell ref="D568:E568"/>
    <mergeCell ref="D569:E569"/>
    <mergeCell ref="D558:E558"/>
    <mergeCell ref="D559:E559"/>
    <mergeCell ref="D560:E560"/>
    <mergeCell ref="D561:E561"/>
    <mergeCell ref="D562:E562"/>
    <mergeCell ref="D563:E563"/>
    <mergeCell ref="D552:E552"/>
    <mergeCell ref="D553:E553"/>
    <mergeCell ref="D554:E554"/>
    <mergeCell ref="D555:E555"/>
    <mergeCell ref="D556:E556"/>
    <mergeCell ref="D557:E557"/>
    <mergeCell ref="D546:E546"/>
    <mergeCell ref="D547:E547"/>
    <mergeCell ref="D548:E548"/>
    <mergeCell ref="D549:E549"/>
    <mergeCell ref="D550:E550"/>
    <mergeCell ref="D551:E551"/>
    <mergeCell ref="D540:E540"/>
    <mergeCell ref="D541:E541"/>
    <mergeCell ref="D542:E542"/>
    <mergeCell ref="D543:E543"/>
    <mergeCell ref="D544:E544"/>
    <mergeCell ref="D545:E545"/>
    <mergeCell ref="D534:E534"/>
    <mergeCell ref="D535:E535"/>
    <mergeCell ref="D536:E536"/>
    <mergeCell ref="D537:E537"/>
    <mergeCell ref="D538:E538"/>
    <mergeCell ref="D539:E539"/>
    <mergeCell ref="D528:E528"/>
    <mergeCell ref="D529:E529"/>
    <mergeCell ref="D530:E530"/>
    <mergeCell ref="D531:E531"/>
    <mergeCell ref="D532:E532"/>
    <mergeCell ref="D533:E533"/>
    <mergeCell ref="D522:E522"/>
    <mergeCell ref="D523:E523"/>
    <mergeCell ref="D524:E524"/>
    <mergeCell ref="D525:E525"/>
    <mergeCell ref="D526:E526"/>
    <mergeCell ref="D527:E527"/>
    <mergeCell ref="D516:E516"/>
    <mergeCell ref="D517:E517"/>
    <mergeCell ref="D518:E518"/>
    <mergeCell ref="D519:E519"/>
    <mergeCell ref="D520:E520"/>
    <mergeCell ref="D521:E521"/>
    <mergeCell ref="D510:E510"/>
    <mergeCell ref="D511:E511"/>
    <mergeCell ref="D512:E512"/>
    <mergeCell ref="D513:E513"/>
    <mergeCell ref="D514:E514"/>
    <mergeCell ref="D515:E515"/>
    <mergeCell ref="D504:E504"/>
    <mergeCell ref="D505:E505"/>
    <mergeCell ref="D506:E506"/>
    <mergeCell ref="D507:E507"/>
    <mergeCell ref="D508:E508"/>
    <mergeCell ref="D509:E509"/>
    <mergeCell ref="D498:E498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5:E495"/>
    <mergeCell ref="D496:E496"/>
    <mergeCell ref="D497:E497"/>
    <mergeCell ref="D486:E486"/>
    <mergeCell ref="D487:E487"/>
    <mergeCell ref="D488:E488"/>
    <mergeCell ref="D489:E489"/>
    <mergeCell ref="D490:E490"/>
    <mergeCell ref="D491:E491"/>
    <mergeCell ref="D480:E480"/>
    <mergeCell ref="D481:E481"/>
    <mergeCell ref="D482:E482"/>
    <mergeCell ref="D483:E483"/>
    <mergeCell ref="D484:E484"/>
    <mergeCell ref="D485:E485"/>
    <mergeCell ref="D474:E474"/>
    <mergeCell ref="D475:E475"/>
    <mergeCell ref="D476:E476"/>
    <mergeCell ref="D477:E477"/>
    <mergeCell ref="D478:E478"/>
    <mergeCell ref="D479:E479"/>
    <mergeCell ref="D468:E468"/>
    <mergeCell ref="D469:E469"/>
    <mergeCell ref="D470:E470"/>
    <mergeCell ref="D471:E471"/>
    <mergeCell ref="D472:E472"/>
    <mergeCell ref="D473:E473"/>
    <mergeCell ref="D462:E462"/>
    <mergeCell ref="D463:E463"/>
    <mergeCell ref="D464:E464"/>
    <mergeCell ref="D465:E465"/>
    <mergeCell ref="D466:E466"/>
    <mergeCell ref="D467:E467"/>
    <mergeCell ref="D456:E456"/>
    <mergeCell ref="D457:E457"/>
    <mergeCell ref="D458:E458"/>
    <mergeCell ref="D459:E459"/>
    <mergeCell ref="D460:E460"/>
    <mergeCell ref="D461:E461"/>
    <mergeCell ref="D450:E450"/>
    <mergeCell ref="D451:E451"/>
    <mergeCell ref="D452:E452"/>
    <mergeCell ref="D453:E453"/>
    <mergeCell ref="D454:E454"/>
    <mergeCell ref="D455:E455"/>
    <mergeCell ref="D444:E444"/>
    <mergeCell ref="D445:E445"/>
    <mergeCell ref="D446:E446"/>
    <mergeCell ref="D447:E447"/>
    <mergeCell ref="D448:E448"/>
    <mergeCell ref="D449:E449"/>
    <mergeCell ref="D438:E438"/>
    <mergeCell ref="D439:E439"/>
    <mergeCell ref="D440:E440"/>
    <mergeCell ref="D441:E441"/>
    <mergeCell ref="D442:E442"/>
    <mergeCell ref="D443:E443"/>
    <mergeCell ref="D432:E432"/>
    <mergeCell ref="D433:E433"/>
    <mergeCell ref="D434:E434"/>
    <mergeCell ref="D435:E435"/>
    <mergeCell ref="D436:E436"/>
    <mergeCell ref="D437:E437"/>
    <mergeCell ref="D426:E426"/>
    <mergeCell ref="D427:E427"/>
    <mergeCell ref="D428:E428"/>
    <mergeCell ref="D429:E429"/>
    <mergeCell ref="D430:E430"/>
    <mergeCell ref="D431:E431"/>
    <mergeCell ref="D420:E420"/>
    <mergeCell ref="D421:E421"/>
    <mergeCell ref="D422:E422"/>
    <mergeCell ref="D423:E423"/>
    <mergeCell ref="D424:E424"/>
    <mergeCell ref="D425:E425"/>
    <mergeCell ref="D414:E414"/>
    <mergeCell ref="D415:E415"/>
    <mergeCell ref="D416:E416"/>
    <mergeCell ref="D417:E417"/>
    <mergeCell ref="D418:E418"/>
    <mergeCell ref="D419:E419"/>
    <mergeCell ref="D408:E408"/>
    <mergeCell ref="D409:E409"/>
    <mergeCell ref="D410:E410"/>
    <mergeCell ref="D411:E411"/>
    <mergeCell ref="D412:E412"/>
    <mergeCell ref="D413:E413"/>
    <mergeCell ref="D402:E402"/>
    <mergeCell ref="D403:E403"/>
    <mergeCell ref="D404:E404"/>
    <mergeCell ref="D405:E405"/>
    <mergeCell ref="D406:E406"/>
    <mergeCell ref="D407:E407"/>
    <mergeCell ref="D396:E396"/>
    <mergeCell ref="D397:E397"/>
    <mergeCell ref="D398:E398"/>
    <mergeCell ref="D399:E399"/>
    <mergeCell ref="D400:E400"/>
    <mergeCell ref="D401:E401"/>
    <mergeCell ref="D390:E390"/>
    <mergeCell ref="D391:E391"/>
    <mergeCell ref="D392:E392"/>
    <mergeCell ref="D393:E393"/>
    <mergeCell ref="D394:E394"/>
    <mergeCell ref="D395:E395"/>
    <mergeCell ref="D384:E384"/>
    <mergeCell ref="D385:E385"/>
    <mergeCell ref="D386:E386"/>
    <mergeCell ref="D387:E387"/>
    <mergeCell ref="D388:E388"/>
    <mergeCell ref="D389:E389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77:E377"/>
    <mergeCell ref="D366:E366"/>
    <mergeCell ref="D367:E367"/>
    <mergeCell ref="D368:E368"/>
    <mergeCell ref="D369:E369"/>
    <mergeCell ref="D370:E370"/>
    <mergeCell ref="D371:E371"/>
    <mergeCell ref="D360:E360"/>
    <mergeCell ref="D361:E361"/>
    <mergeCell ref="D362:E362"/>
    <mergeCell ref="D363:E363"/>
    <mergeCell ref="D364:E364"/>
    <mergeCell ref="D365:E365"/>
    <mergeCell ref="D354:E354"/>
    <mergeCell ref="D355:E355"/>
    <mergeCell ref="D356:E356"/>
    <mergeCell ref="D357:E357"/>
    <mergeCell ref="D358:E358"/>
    <mergeCell ref="D359:E359"/>
    <mergeCell ref="D348:E348"/>
    <mergeCell ref="D349:E349"/>
    <mergeCell ref="D350:E350"/>
    <mergeCell ref="D351:E351"/>
    <mergeCell ref="D352:E352"/>
    <mergeCell ref="D353:E353"/>
    <mergeCell ref="D342:E342"/>
    <mergeCell ref="D343:E343"/>
    <mergeCell ref="D344:E344"/>
    <mergeCell ref="D345:E345"/>
    <mergeCell ref="D346:E346"/>
    <mergeCell ref="D347:E347"/>
    <mergeCell ref="D336:E336"/>
    <mergeCell ref="D337:E337"/>
    <mergeCell ref="D338:E338"/>
    <mergeCell ref="D339:E339"/>
    <mergeCell ref="D340:E340"/>
    <mergeCell ref="D341:E341"/>
    <mergeCell ref="D330:E330"/>
    <mergeCell ref="D331:E331"/>
    <mergeCell ref="D332:E332"/>
    <mergeCell ref="D333:E333"/>
    <mergeCell ref="D334:E334"/>
    <mergeCell ref="D335:E335"/>
    <mergeCell ref="D324:E324"/>
    <mergeCell ref="D325:E325"/>
    <mergeCell ref="D326:E326"/>
    <mergeCell ref="D327:E327"/>
    <mergeCell ref="D328:E328"/>
    <mergeCell ref="D329:E329"/>
    <mergeCell ref="D318:E318"/>
    <mergeCell ref="D319:E319"/>
    <mergeCell ref="D320:E320"/>
    <mergeCell ref="D321:E321"/>
    <mergeCell ref="D322:E322"/>
    <mergeCell ref="D323:E323"/>
    <mergeCell ref="D312:E312"/>
    <mergeCell ref="D313:E313"/>
    <mergeCell ref="D314:E314"/>
    <mergeCell ref="D315:E315"/>
    <mergeCell ref="D316:E316"/>
    <mergeCell ref="D317:E317"/>
    <mergeCell ref="D306:E306"/>
    <mergeCell ref="D307:E307"/>
    <mergeCell ref="D308:E308"/>
    <mergeCell ref="D309:E309"/>
    <mergeCell ref="D310:E310"/>
    <mergeCell ref="D311:E311"/>
    <mergeCell ref="D300:E300"/>
    <mergeCell ref="D301:E301"/>
    <mergeCell ref="D302:E302"/>
    <mergeCell ref="D303:E303"/>
    <mergeCell ref="D304:E304"/>
    <mergeCell ref="D305:E305"/>
    <mergeCell ref="D294:E294"/>
    <mergeCell ref="D295:E295"/>
    <mergeCell ref="D296:E296"/>
    <mergeCell ref="D297:E297"/>
    <mergeCell ref="D298:E298"/>
    <mergeCell ref="D299:E299"/>
    <mergeCell ref="D288:E288"/>
    <mergeCell ref="D289:E289"/>
    <mergeCell ref="D290:E290"/>
    <mergeCell ref="D291:E291"/>
    <mergeCell ref="D292:E292"/>
    <mergeCell ref="D293:E293"/>
    <mergeCell ref="D282:E282"/>
    <mergeCell ref="D283:E283"/>
    <mergeCell ref="D284:E284"/>
    <mergeCell ref="D285:E285"/>
    <mergeCell ref="D286:E286"/>
    <mergeCell ref="D287:E287"/>
    <mergeCell ref="D276:E276"/>
    <mergeCell ref="D277:E277"/>
    <mergeCell ref="D278:E278"/>
    <mergeCell ref="D279:E279"/>
    <mergeCell ref="D280:E280"/>
    <mergeCell ref="D281:E281"/>
    <mergeCell ref="D270:E270"/>
    <mergeCell ref="D271:E271"/>
    <mergeCell ref="D272:E272"/>
    <mergeCell ref="D273:E273"/>
    <mergeCell ref="D274:E274"/>
    <mergeCell ref="D275:E275"/>
    <mergeCell ref="D264:E264"/>
    <mergeCell ref="D265:E265"/>
    <mergeCell ref="D266:E266"/>
    <mergeCell ref="D267:E267"/>
    <mergeCell ref="D268:E268"/>
    <mergeCell ref="D269:E269"/>
    <mergeCell ref="D258:E258"/>
    <mergeCell ref="D259:E259"/>
    <mergeCell ref="D260:E260"/>
    <mergeCell ref="D261:E261"/>
    <mergeCell ref="D262:E262"/>
    <mergeCell ref="D263:E263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699:E699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120:E120"/>
    <mergeCell ref="D121:E121"/>
    <mergeCell ref="B82:V82"/>
    <mergeCell ref="H1:I1"/>
    <mergeCell ref="B84:E84"/>
    <mergeCell ref="B85:E85"/>
    <mergeCell ref="B86:E86"/>
    <mergeCell ref="I84:P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599839FB-AF47-4D99-B556-7C281CEC8482}"/>
    <hyperlink ref="E1:F1" location="A44:A44" tooltip="Klikni na prechod ku rekapitulácii..." display="Rekapitulácia rozpočtu" xr:uid="{B800C7B7-AD53-4DB2-ABF2-C5D20BBF6255}"/>
    <hyperlink ref="H1:I1" location="B82:B82" tooltip="Klikni na prechod k Rozpočet..." display="Rozpočet" xr:uid="{D5688BA1-F416-4789-80F5-08F122B17BF8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DOM SMÚTKU, PREŠOV / SO 01 - EXTER. A INTER. OKNÁ,  DVERE  A STENY + STAVEBNÉ ÚPRAVY</oddHeader>
    <oddFooter>&amp;RStrana &amp;P z &amp;N    &amp;L&amp;7Spracované systémom Systematic® Kalkulus, tel.: 051 77 10 585</oddFooter>
  </headerFooter>
  <rowBreaks count="2" manualBreakCount="2">
    <brk id="40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C71F-9582-4DD8-9D99-32413E4CAD26}">
  <dimension ref="A1:AA1135"/>
  <sheetViews>
    <sheetView workbookViewId="0">
      <pane ySplit="1" topLeftCell="A46" activePane="bottomLeft" state="frozen"/>
      <selection pane="bottomLeft" activeCell="A73" sqref="A73:XFD73"/>
    </sheetView>
  </sheetViews>
  <sheetFormatPr defaultColWidth="0" defaultRowHeight="15" zeroHeight="1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8" width="12.7109375" customWidth="1"/>
    <col min="9" max="9" width="10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6" ht="35.1" customHeight="1">
      <c r="A1" s="23"/>
      <c r="B1" s="472" t="s">
        <v>0</v>
      </c>
      <c r="C1" s="473"/>
      <c r="D1" s="24"/>
      <c r="E1" s="474" t="s">
        <v>40</v>
      </c>
      <c r="F1" s="475"/>
      <c r="G1" s="25"/>
      <c r="H1" s="504" t="s">
        <v>60</v>
      </c>
      <c r="I1" s="505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>
      <c r="A2" s="28"/>
      <c r="B2" s="476" t="s">
        <v>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8"/>
      <c r="W2" s="27"/>
      <c r="X2" s="13"/>
      <c r="Y2" s="13"/>
      <c r="Z2" s="13"/>
    </row>
    <row r="3" spans="1:26" ht="20.100000000000001" customHeight="1">
      <c r="A3" s="28"/>
      <c r="B3" s="479" t="s">
        <v>1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1"/>
      <c r="W3" s="27"/>
      <c r="X3" s="13"/>
      <c r="Y3" s="13"/>
      <c r="Z3" s="13"/>
    </row>
    <row r="4" spans="1:26" ht="20.100000000000001" customHeight="1">
      <c r="A4" s="28"/>
      <c r="B4" s="29" t="s">
        <v>721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>
      <c r="A6" s="33"/>
      <c r="B6" s="34" t="s">
        <v>5</v>
      </c>
      <c r="C6" s="30"/>
      <c r="D6" s="31" t="s">
        <v>6</v>
      </c>
      <c r="E6" s="31"/>
      <c r="F6" s="31" t="s">
        <v>7</v>
      </c>
      <c r="G6" s="31" t="s">
        <v>8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>
      <c r="A7" s="33"/>
      <c r="B7" s="482" t="s">
        <v>9</v>
      </c>
      <c r="C7" s="483"/>
      <c r="D7" s="483"/>
      <c r="E7" s="483"/>
      <c r="F7" s="483"/>
      <c r="G7" s="483"/>
      <c r="H7" s="484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>
      <c r="A9" s="33"/>
      <c r="B9" s="451" t="s">
        <v>12</v>
      </c>
      <c r="C9" s="452"/>
      <c r="D9" s="452"/>
      <c r="E9" s="452"/>
      <c r="F9" s="452"/>
      <c r="G9" s="452"/>
      <c r="H9" s="45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>
      <c r="A11" s="33"/>
      <c r="B11" s="482" t="s">
        <v>13</v>
      </c>
      <c r="C11" s="483"/>
      <c r="D11" s="483"/>
      <c r="E11" s="483"/>
      <c r="F11" s="483"/>
      <c r="G11" s="483"/>
      <c r="H11" s="4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>
      <c r="A13" s="33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27"/>
      <c r="X13" s="13"/>
      <c r="Y13" s="13"/>
      <c r="Z13" s="13"/>
    </row>
    <row r="14" spans="1:26" ht="20.100000000000001" customHeight="1">
      <c r="A14" s="33"/>
      <c r="B14" s="44" t="s">
        <v>14</v>
      </c>
      <c r="C14" s="45" t="s">
        <v>15</v>
      </c>
      <c r="D14" s="46" t="s">
        <v>16</v>
      </c>
      <c r="E14" s="47" t="s">
        <v>17</v>
      </c>
      <c r="F14" s="441" t="s">
        <v>722</v>
      </c>
      <c r="G14" s="442"/>
      <c r="H14" s="486"/>
      <c r="I14" s="50"/>
      <c r="J14" s="50"/>
      <c r="K14" s="50"/>
      <c r="L14" s="50"/>
      <c r="M14" s="50"/>
      <c r="N14" s="50"/>
      <c r="O14" s="51"/>
      <c r="P14" s="52">
        <v>0</v>
      </c>
      <c r="Q14" s="49"/>
      <c r="R14" s="53"/>
      <c r="S14" s="53"/>
      <c r="T14" s="53"/>
      <c r="U14" s="53"/>
      <c r="V14" s="54"/>
      <c r="W14" s="27"/>
      <c r="X14" s="13"/>
      <c r="Y14" s="13"/>
      <c r="Z14" s="13"/>
    </row>
    <row r="15" spans="1:26" ht="20.100000000000001" customHeight="1">
      <c r="A15" s="33"/>
      <c r="B15" s="55" t="s">
        <v>18</v>
      </c>
      <c r="C15" s="56"/>
      <c r="D15" s="57"/>
      <c r="E15" s="58"/>
      <c r="F15" s="456"/>
      <c r="G15" s="467"/>
      <c r="H15" s="488"/>
      <c r="I15" s="59"/>
      <c r="J15" s="59"/>
      <c r="K15" s="59"/>
      <c r="L15" s="59"/>
      <c r="M15" s="59"/>
      <c r="N15" s="59"/>
      <c r="O15" s="60"/>
      <c r="P15" s="61"/>
      <c r="Q15" s="36"/>
      <c r="R15" s="37"/>
      <c r="S15" s="37"/>
      <c r="T15" s="37"/>
      <c r="U15" s="37"/>
      <c r="V15" s="62"/>
      <c r="W15" s="27"/>
      <c r="X15" s="13"/>
      <c r="Y15" s="13"/>
      <c r="Z15" s="13"/>
    </row>
    <row r="16" spans="1:26" ht="20.100000000000001" customHeight="1">
      <c r="A16" s="33"/>
      <c r="B16" s="38" t="s">
        <v>19</v>
      </c>
      <c r="C16" s="63">
        <f>'SO 01 - UVK35215'!E57</f>
        <v>0</v>
      </c>
      <c r="D16" s="11">
        <f>'SO 01 - UVK35215'!F57</f>
        <v>0</v>
      </c>
      <c r="E16" s="64">
        <f>'SO 01 - UVK35215'!G57</f>
        <v>0</v>
      </c>
      <c r="F16" s="461" t="s">
        <v>20</v>
      </c>
      <c r="G16" s="462"/>
      <c r="H16" s="453"/>
      <c r="I16" s="65"/>
      <c r="J16" s="65"/>
      <c r="K16" s="65"/>
      <c r="L16" s="65"/>
      <c r="M16" s="65"/>
      <c r="N16" s="65"/>
      <c r="O16" s="66"/>
      <c r="P16" s="67">
        <f>(SUM(Z74:Z79))</f>
        <v>0</v>
      </c>
      <c r="Q16" s="39"/>
      <c r="R16" s="68"/>
      <c r="S16" s="68"/>
      <c r="T16" s="68"/>
      <c r="U16" s="68"/>
      <c r="V16" s="69"/>
      <c r="W16" s="27"/>
      <c r="X16" s="13"/>
      <c r="Y16" s="13"/>
      <c r="Z16" s="13"/>
    </row>
    <row r="17" spans="1:26" ht="20.100000000000001" customHeight="1">
      <c r="A17" s="33"/>
      <c r="B17" s="55" t="s">
        <v>21</v>
      </c>
      <c r="C17" s="56"/>
      <c r="D17" s="57"/>
      <c r="E17" s="58"/>
      <c r="F17" s="459" t="s">
        <v>22</v>
      </c>
      <c r="G17" s="460"/>
      <c r="H17" s="489"/>
      <c r="I17" s="59"/>
      <c r="J17" s="59"/>
      <c r="K17" s="59"/>
      <c r="L17" s="59"/>
      <c r="M17" s="59"/>
      <c r="N17" s="59"/>
      <c r="O17" s="60"/>
      <c r="P17" s="61">
        <v>0</v>
      </c>
      <c r="Q17" s="36"/>
      <c r="R17" s="37"/>
      <c r="S17" s="37"/>
      <c r="T17" s="37"/>
      <c r="U17" s="37"/>
      <c r="V17" s="62"/>
      <c r="W17" s="27"/>
      <c r="X17" s="13"/>
      <c r="Y17" s="13"/>
      <c r="Z17" s="13"/>
    </row>
    <row r="18" spans="1:26" ht="20.100000000000001" customHeight="1">
      <c r="A18" s="33"/>
      <c r="B18" s="70" t="s">
        <v>23</v>
      </c>
      <c r="C18" s="71"/>
      <c r="D18" s="72"/>
      <c r="E18" s="73"/>
      <c r="F18" s="461"/>
      <c r="G18" s="462"/>
      <c r="H18" s="453"/>
      <c r="I18" s="74"/>
      <c r="J18" s="74"/>
      <c r="K18" s="74"/>
      <c r="L18" s="74"/>
      <c r="M18" s="74"/>
      <c r="N18" s="74"/>
      <c r="O18" s="75"/>
      <c r="P18" s="76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>
      <c r="A19" s="33"/>
      <c r="B19" s="70" t="s">
        <v>24</v>
      </c>
      <c r="C19" s="77"/>
      <c r="D19" s="78"/>
      <c r="E19" s="73"/>
      <c r="F19" s="463"/>
      <c r="G19" s="464"/>
      <c r="H19" s="485"/>
      <c r="I19" s="74"/>
      <c r="J19" s="74"/>
      <c r="K19" s="74"/>
      <c r="L19" s="74"/>
      <c r="M19" s="74"/>
      <c r="N19" s="74"/>
      <c r="O19" s="75"/>
      <c r="P19" s="76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>
      <c r="A20" s="33"/>
      <c r="B20" s="79" t="s">
        <v>25</v>
      </c>
      <c r="C20" s="80"/>
      <c r="D20" s="81"/>
      <c r="E20" s="82">
        <f>SUM(E15:E19)</f>
        <v>0</v>
      </c>
      <c r="F20" s="454" t="s">
        <v>25</v>
      </c>
      <c r="G20" s="442"/>
      <c r="H20" s="486"/>
      <c r="I20" s="50"/>
      <c r="J20" s="50"/>
      <c r="K20" s="50"/>
      <c r="L20" s="50"/>
      <c r="M20" s="50"/>
      <c r="N20" s="50"/>
      <c r="O20" s="51"/>
      <c r="P20" s="83">
        <f>SUM(P14:P19)</f>
        <v>0</v>
      </c>
      <c r="Q20" s="49"/>
      <c r="R20" s="53"/>
      <c r="S20" s="53"/>
      <c r="T20" s="53"/>
      <c r="U20" s="53"/>
      <c r="V20" s="54"/>
      <c r="W20" s="27"/>
      <c r="X20" s="13"/>
      <c r="Y20" s="13"/>
      <c r="Z20" s="13"/>
    </row>
    <row r="21" spans="1:26" ht="20.100000000000001" customHeight="1">
      <c r="A21" s="33"/>
      <c r="B21" s="35" t="s">
        <v>26</v>
      </c>
      <c r="C21" s="84"/>
      <c r="D21" s="60"/>
      <c r="E21" s="60">
        <f>((E15*U22*0)+(E16*V22*0)+(E17*W22*0))/100</f>
        <v>0</v>
      </c>
      <c r="F21" s="465" t="s">
        <v>27</v>
      </c>
      <c r="G21" s="462"/>
      <c r="H21" s="453"/>
      <c r="I21" s="59"/>
      <c r="J21" s="59"/>
      <c r="K21" s="59"/>
      <c r="L21" s="59"/>
      <c r="M21" s="59"/>
      <c r="N21" s="59"/>
      <c r="O21" s="60"/>
      <c r="P21" s="61">
        <f>((E15*X22*0)+(E16*Y22*0)+(E17*Z22*0))/100</f>
        <v>0</v>
      </c>
      <c r="Q21" s="36"/>
      <c r="R21" s="37"/>
      <c r="S21" s="37"/>
      <c r="T21" s="37"/>
      <c r="U21" s="37"/>
      <c r="V21" s="62"/>
      <c r="W21" s="27"/>
      <c r="X21" s="13"/>
      <c r="Y21" s="13"/>
      <c r="Z21" s="13"/>
    </row>
    <row r="22" spans="1:26" ht="20.100000000000001" customHeight="1">
      <c r="A22" s="33"/>
      <c r="B22" s="34" t="s">
        <v>28</v>
      </c>
      <c r="C22" s="86"/>
      <c r="D22" s="75"/>
      <c r="E22" s="75">
        <f>((E15*U23*0)+(E16*V23*0)+(E17*W23*0))/100</f>
        <v>0</v>
      </c>
      <c r="F22" s="465" t="s">
        <v>29</v>
      </c>
      <c r="G22" s="462"/>
      <c r="H22" s="453"/>
      <c r="I22" s="74"/>
      <c r="J22" s="74"/>
      <c r="K22" s="74"/>
      <c r="L22" s="74"/>
      <c r="M22" s="74"/>
      <c r="N22" s="74"/>
      <c r="O22" s="75"/>
      <c r="P22" s="76">
        <f>((E15*X23*0)+(E16*Y23*0)+(E17*Z23*0))/100</f>
        <v>0</v>
      </c>
      <c r="Q22" s="30"/>
      <c r="R22" s="31"/>
      <c r="S22" s="31"/>
      <c r="T22" s="31"/>
      <c r="U22" s="31">
        <v>1</v>
      </c>
      <c r="V22" s="87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>
      <c r="A23" s="33"/>
      <c r="B23" s="34" t="s">
        <v>30</v>
      </c>
      <c r="C23" s="86"/>
      <c r="D23" s="75"/>
      <c r="E23" s="75">
        <f>((E15*U24*0)+(E16*V24*0)+(E17*W24*0))/100</f>
        <v>0</v>
      </c>
      <c r="F23" s="465" t="s">
        <v>31</v>
      </c>
      <c r="G23" s="462"/>
      <c r="H23" s="453"/>
      <c r="I23" s="74"/>
      <c r="J23" s="74"/>
      <c r="K23" s="74"/>
      <c r="L23" s="74"/>
      <c r="M23" s="74"/>
      <c r="N23" s="74"/>
      <c r="O23" s="75"/>
      <c r="P23" s="76">
        <f>((E15*X24*0)+(E16*Y24*0)+(E17*Z24*0))/100</f>
        <v>0</v>
      </c>
      <c r="Q23" s="30"/>
      <c r="R23" s="31"/>
      <c r="S23" s="31"/>
      <c r="T23" s="31"/>
      <c r="U23" s="31">
        <v>1</v>
      </c>
      <c r="V23" s="87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>
      <c r="A24" s="33"/>
      <c r="B24" s="34"/>
      <c r="C24" s="86"/>
      <c r="D24" s="75"/>
      <c r="E24" s="75"/>
      <c r="F24" s="487"/>
      <c r="G24" s="467"/>
      <c r="H24" s="488"/>
      <c r="I24" s="74"/>
      <c r="J24" s="74"/>
      <c r="K24" s="74"/>
      <c r="L24" s="74"/>
      <c r="M24" s="74"/>
      <c r="N24" s="74"/>
      <c r="O24" s="75"/>
      <c r="P24" s="76"/>
      <c r="Q24" s="30"/>
      <c r="R24" s="31"/>
      <c r="S24" s="31"/>
      <c r="T24" s="31"/>
      <c r="U24" s="31">
        <v>1</v>
      </c>
      <c r="V24" s="87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>
      <c r="A25" s="33"/>
      <c r="B25" s="89"/>
      <c r="C25" s="90"/>
      <c r="D25" s="91"/>
      <c r="E25" s="92"/>
      <c r="F25" s="497" t="s">
        <v>25</v>
      </c>
      <c r="G25" s="498"/>
      <c r="H25" s="499"/>
      <c r="I25" s="94"/>
      <c r="J25" s="94"/>
      <c r="K25" s="94"/>
      <c r="L25" s="94"/>
      <c r="M25" s="94"/>
      <c r="N25" s="94"/>
      <c r="O25" s="91"/>
      <c r="P25" s="95">
        <f>SUM(E21:E24)+SUM(P21:P24)</f>
        <v>0</v>
      </c>
      <c r="Q25" s="93"/>
      <c r="R25" s="96"/>
      <c r="S25" s="96"/>
      <c r="T25" s="96"/>
      <c r="U25" s="96"/>
      <c r="V25" s="97"/>
      <c r="W25" s="27"/>
      <c r="X25" s="13"/>
      <c r="Y25" s="13"/>
      <c r="Z25" s="13"/>
    </row>
    <row r="26" spans="1:26" ht="20.100000000000001" customHeight="1">
      <c r="A26" s="33"/>
      <c r="B26" s="98" t="s">
        <v>32</v>
      </c>
      <c r="C26" s="99"/>
      <c r="D26" s="100"/>
      <c r="E26" s="101"/>
      <c r="F26" s="454" t="s">
        <v>33</v>
      </c>
      <c r="G26" s="500"/>
      <c r="H26" s="501"/>
      <c r="I26" s="103"/>
      <c r="J26" s="103"/>
      <c r="K26" s="103"/>
      <c r="L26" s="103"/>
      <c r="M26" s="103"/>
      <c r="N26" s="103"/>
      <c r="O26" s="100"/>
      <c r="P26" s="104"/>
      <c r="Q26" s="102"/>
      <c r="R26" s="105"/>
      <c r="S26" s="105"/>
      <c r="T26" s="105"/>
      <c r="U26" s="105"/>
      <c r="V26" s="106"/>
      <c r="W26" s="27"/>
      <c r="X26" s="13"/>
      <c r="Y26" s="13"/>
      <c r="Z26" s="13"/>
    </row>
    <row r="27" spans="1:26" ht="20.100000000000001" customHeight="1">
      <c r="A27" s="33"/>
      <c r="B27" s="98"/>
      <c r="C27" s="102"/>
      <c r="D27" s="107"/>
      <c r="E27" s="108"/>
      <c r="F27" s="468" t="s">
        <v>34</v>
      </c>
      <c r="G27" s="469"/>
      <c r="H27" s="502"/>
      <c r="I27" s="59"/>
      <c r="J27" s="59"/>
      <c r="K27" s="59"/>
      <c r="L27" s="59"/>
      <c r="M27" s="59"/>
      <c r="N27" s="59"/>
      <c r="O27" s="60"/>
      <c r="P27" s="61">
        <f>E20+P20+E25+P25</f>
        <v>0</v>
      </c>
      <c r="Q27" s="36"/>
      <c r="R27" s="37"/>
      <c r="S27" s="37"/>
      <c r="T27" s="37"/>
      <c r="U27" s="37"/>
      <c r="V27" s="62"/>
      <c r="W27" s="27"/>
      <c r="X27" s="13"/>
      <c r="Y27" s="13"/>
      <c r="Z27" s="13"/>
    </row>
    <row r="28" spans="1:26" ht="20.100000000000001" customHeight="1">
      <c r="A28" s="33"/>
      <c r="B28" s="109"/>
      <c r="C28" s="110"/>
      <c r="D28" s="33"/>
      <c r="E28" s="111"/>
      <c r="F28" s="503" t="s">
        <v>35</v>
      </c>
      <c r="G28" s="503"/>
      <c r="H28" s="112">
        <f>P27-SUM('SO 01 - UVK35215'!K74:'SO 01 - UVK35215'!K79)</f>
        <v>0</v>
      </c>
      <c r="I28" s="113"/>
      <c r="J28" s="113"/>
      <c r="K28" s="113"/>
      <c r="L28" s="113"/>
      <c r="M28" s="113"/>
      <c r="N28" s="113"/>
      <c r="O28" s="92"/>
      <c r="P28" s="114">
        <f>ROUND(((ROUND(H28,2)*23)*1/100),2)</f>
        <v>0</v>
      </c>
      <c r="Q28" s="41"/>
      <c r="R28" s="42"/>
      <c r="S28" s="42"/>
      <c r="T28" s="42"/>
      <c r="U28" s="42"/>
      <c r="V28" s="43"/>
      <c r="W28" s="27"/>
      <c r="X28" s="13"/>
      <c r="Y28" s="13"/>
      <c r="Z28" s="13"/>
    </row>
    <row r="29" spans="1:26" ht="20.100000000000001" customHeight="1">
      <c r="A29" s="33"/>
      <c r="B29" s="109"/>
      <c r="C29" s="110"/>
      <c r="D29" s="33"/>
      <c r="E29" s="111"/>
      <c r="F29" s="457" t="s">
        <v>36</v>
      </c>
      <c r="G29" s="457"/>
      <c r="H29" s="86">
        <f>SUM('SO 01 - UVK35215'!K74:'SO 01 - UVK35215'!K79)</f>
        <v>0</v>
      </c>
      <c r="I29" s="74"/>
      <c r="J29" s="74"/>
      <c r="K29" s="74"/>
      <c r="L29" s="74"/>
      <c r="M29" s="74"/>
      <c r="N29" s="74"/>
      <c r="O29" s="75"/>
      <c r="P29" s="76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>
      <c r="A30" s="33"/>
      <c r="B30" s="109"/>
      <c r="C30" s="110"/>
      <c r="D30" s="33"/>
      <c r="E30" s="111"/>
      <c r="F30" s="503" t="s">
        <v>37</v>
      </c>
      <c r="G30" s="503"/>
      <c r="H30" s="115"/>
      <c r="I30" s="113"/>
      <c r="J30" s="113"/>
      <c r="K30" s="113"/>
      <c r="L30" s="113"/>
      <c r="M30" s="113"/>
      <c r="N30" s="113"/>
      <c r="O30" s="92"/>
      <c r="P30" s="116">
        <f>SUM(P27:P29)</f>
        <v>0</v>
      </c>
      <c r="Q30" s="41"/>
      <c r="R30" s="42"/>
      <c r="S30" s="42"/>
      <c r="T30" s="42"/>
      <c r="U30" s="42"/>
      <c r="V30" s="43"/>
      <c r="W30" s="27"/>
      <c r="X30" s="13"/>
      <c r="Y30" s="13"/>
      <c r="Z30" s="13"/>
    </row>
    <row r="31" spans="1:26" ht="20.100000000000001" customHeight="1">
      <c r="A31" s="33"/>
      <c r="B31" s="117"/>
      <c r="C31" s="118"/>
      <c r="D31" s="119"/>
      <c r="E31" s="120"/>
      <c r="F31" s="469"/>
      <c r="G31" s="457"/>
      <c r="H31" s="30"/>
      <c r="I31" s="31"/>
      <c r="J31" s="31"/>
      <c r="K31" s="31"/>
      <c r="L31" s="31"/>
      <c r="M31" s="31"/>
      <c r="N31" s="31"/>
      <c r="O31" s="121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>
      <c r="A32" s="33"/>
      <c r="B32" s="122" t="s">
        <v>38</v>
      </c>
      <c r="C32" s="123"/>
      <c r="D32" s="124"/>
      <c r="E32" s="105" t="s">
        <v>39</v>
      </c>
      <c r="F32" s="107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27"/>
      <c r="X32" s="13"/>
      <c r="Y32" s="13"/>
      <c r="Z32" s="13"/>
    </row>
    <row r="33" spans="1:26" ht="20.100000000000001" customHeight="1">
      <c r="A33" s="33"/>
      <c r="B33" s="98"/>
      <c r="C33" s="10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27"/>
      <c r="X33" s="13"/>
      <c r="Y33" s="13"/>
      <c r="Z33" s="13"/>
    </row>
    <row r="34" spans="1:26" ht="20.100000000000001" customHeight="1">
      <c r="A34" s="33"/>
      <c r="B34" s="109"/>
      <c r="C34" s="11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27"/>
      <c r="X34" s="13"/>
      <c r="Y34" s="13"/>
      <c r="Z34" s="13"/>
    </row>
    <row r="35" spans="1:26" ht="20.100000000000001" customHeight="1">
      <c r="A35" s="33"/>
      <c r="B35" s="109"/>
      <c r="C35" s="11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27"/>
      <c r="X35" s="13"/>
      <c r="Y35" s="13"/>
      <c r="Z35" s="13"/>
    </row>
    <row r="36" spans="1:26" ht="20.100000000000001" customHeight="1">
      <c r="A36" s="33"/>
      <c r="B36" s="109"/>
      <c r="C36" s="110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27"/>
      <c r="X36" s="13"/>
      <c r="Y36" s="13"/>
      <c r="Z36" s="13"/>
    </row>
    <row r="37" spans="1:26" ht="20.100000000000001" customHeight="1">
      <c r="A37" s="33"/>
      <c r="B37" s="117"/>
      <c r="C37" s="1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8"/>
      <c r="W37" s="27"/>
      <c r="X37" s="13"/>
      <c r="Y37" s="13"/>
      <c r="Z37" s="13"/>
    </row>
    <row r="38" spans="1:26" ht="20.100000000000001" customHeight="1">
      <c r="A38" s="33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27"/>
      <c r="X38" s="13"/>
      <c r="Y38" s="13"/>
      <c r="Z38" s="13"/>
    </row>
    <row r="39" spans="1:26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33"/>
      <c r="X39" s="13"/>
      <c r="Y39" s="13"/>
      <c r="Z39" s="13"/>
    </row>
    <row r="40" spans="1:26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33"/>
      <c r="X40" s="13"/>
      <c r="Y40" s="13"/>
      <c r="Z40" s="13"/>
    </row>
    <row r="41" spans="1:26" ht="20.100000000000001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33"/>
      <c r="X41" s="13"/>
      <c r="Y41" s="13"/>
      <c r="Z41" s="13"/>
    </row>
    <row r="42" spans="1:26" ht="20.100000000000001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33"/>
      <c r="X42" s="13"/>
      <c r="Y42" s="13"/>
      <c r="Z42" s="13"/>
    </row>
    <row r="43" spans="1:26" ht="20.100000000000001" customHeight="1">
      <c r="A43" s="12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>
      <c r="A44" s="28"/>
      <c r="B44" s="476" t="s">
        <v>40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7"/>
      <c r="W44" s="27"/>
      <c r="X44" s="13"/>
      <c r="Y44" s="13"/>
      <c r="Z44" s="13"/>
    </row>
    <row r="45" spans="1:26" ht="20.100000000000001" customHeight="1">
      <c r="A45" s="28"/>
      <c r="B45" s="134"/>
      <c r="C45" s="135"/>
      <c r="D45" s="135"/>
      <c r="E45" s="135"/>
      <c r="F45" s="135"/>
      <c r="G45" s="135"/>
      <c r="H45" s="135"/>
      <c r="I45" s="13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27"/>
      <c r="X45" s="13"/>
      <c r="Y45" s="13"/>
      <c r="Z45" s="13"/>
    </row>
    <row r="46" spans="1:26" ht="20.100000000000001" customHeight="1">
      <c r="A46" s="136"/>
      <c r="B46" s="490" t="s">
        <v>9</v>
      </c>
      <c r="C46" s="491"/>
      <c r="D46" s="491"/>
      <c r="E46" s="492"/>
      <c r="F46" s="493" t="s">
        <v>6</v>
      </c>
      <c r="G46" s="491"/>
      <c r="H46" s="492"/>
      <c r="I46" s="137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  <c r="W46" s="27"/>
      <c r="X46" s="13"/>
      <c r="Y46" s="13"/>
      <c r="Z46" s="13"/>
    </row>
    <row r="47" spans="1:26" ht="20.100000000000001" customHeight="1">
      <c r="A47" s="136"/>
      <c r="B47" s="490" t="s">
        <v>12</v>
      </c>
      <c r="C47" s="491"/>
      <c r="D47" s="491"/>
      <c r="E47" s="492"/>
      <c r="F47" s="493" t="s">
        <v>4</v>
      </c>
      <c r="G47" s="491"/>
      <c r="H47" s="492"/>
      <c r="I47" s="137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7"/>
      <c r="W47" s="27"/>
      <c r="X47" s="13"/>
      <c r="Y47" s="13"/>
      <c r="Z47" s="13"/>
    </row>
    <row r="48" spans="1:26" ht="20.100000000000001" customHeight="1">
      <c r="A48" s="136"/>
      <c r="B48" s="490" t="s">
        <v>13</v>
      </c>
      <c r="C48" s="491"/>
      <c r="D48" s="491"/>
      <c r="E48" s="492"/>
      <c r="F48" s="493" t="s">
        <v>41</v>
      </c>
      <c r="G48" s="491"/>
      <c r="H48" s="492"/>
      <c r="I48" s="137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7"/>
      <c r="W48" s="27"/>
      <c r="X48" s="13"/>
      <c r="Y48" s="13"/>
      <c r="Z48" s="13"/>
    </row>
    <row r="49" spans="1:26" ht="20.100000000000001" customHeight="1">
      <c r="A49" s="136"/>
      <c r="B49" s="494" t="s">
        <v>1</v>
      </c>
      <c r="C49" s="495"/>
      <c r="D49" s="495"/>
      <c r="E49" s="495"/>
      <c r="F49" s="495"/>
      <c r="G49" s="495"/>
      <c r="H49" s="495"/>
      <c r="I49" s="49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  <c r="W49" s="27"/>
      <c r="X49" s="13"/>
      <c r="Y49" s="13"/>
      <c r="Z49" s="13"/>
    </row>
    <row r="50" spans="1:26" ht="20.100000000000001" customHeight="1">
      <c r="A50" s="28"/>
      <c r="B50" s="138" t="s">
        <v>721</v>
      </c>
      <c r="C50" s="139"/>
      <c r="D50" s="139"/>
      <c r="E50" s="139"/>
      <c r="F50" s="139"/>
      <c r="G50" s="139"/>
      <c r="H50" s="139"/>
      <c r="I50" s="139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  <c r="W50" s="27"/>
      <c r="X50" s="13"/>
      <c r="Y50" s="13"/>
      <c r="Z50" s="13"/>
    </row>
    <row r="51" spans="1:26" ht="20.100000000000001" customHeight="1">
      <c r="A51" s="28"/>
      <c r="B51" s="138"/>
      <c r="C51" s="139"/>
      <c r="D51" s="139"/>
      <c r="E51" s="139"/>
      <c r="F51" s="139"/>
      <c r="G51" s="139"/>
      <c r="H51" s="139"/>
      <c r="I51" s="139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27"/>
      <c r="X51" s="13"/>
      <c r="Y51" s="13"/>
      <c r="Z51" s="13"/>
    </row>
    <row r="52" spans="1:26" ht="20.100000000000001" customHeight="1">
      <c r="A52" s="28"/>
      <c r="B52" s="138"/>
      <c r="C52" s="139"/>
      <c r="D52" s="139"/>
      <c r="E52" s="139"/>
      <c r="F52" s="139"/>
      <c r="G52" s="139"/>
      <c r="H52" s="139"/>
      <c r="I52" s="139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W52" s="27"/>
      <c r="X52" s="13"/>
      <c r="Y52" s="13"/>
      <c r="Z52" s="13"/>
    </row>
    <row r="53" spans="1:26" ht="20.100000000000001" customHeight="1">
      <c r="A53" s="28"/>
      <c r="B53" s="138" t="s">
        <v>42</v>
      </c>
      <c r="C53" s="139"/>
      <c r="D53" s="139"/>
      <c r="E53" s="139"/>
      <c r="F53" s="139"/>
      <c r="G53" s="139"/>
      <c r="H53" s="139"/>
      <c r="I53" s="139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7"/>
      <c r="W53" s="27"/>
      <c r="X53" s="13"/>
      <c r="Y53" s="13"/>
      <c r="Z53" s="13"/>
    </row>
    <row r="54" spans="1:26" ht="20.100000000000001" customHeight="1">
      <c r="A54" s="19"/>
      <c r="B54" s="514"/>
      <c r="C54" s="515"/>
      <c r="D54" s="140"/>
      <c r="E54" s="140" t="s">
        <v>15</v>
      </c>
      <c r="F54" s="140" t="s">
        <v>16</v>
      </c>
      <c r="G54" s="140" t="s">
        <v>25</v>
      </c>
      <c r="H54" s="140" t="s">
        <v>43</v>
      </c>
      <c r="I54" s="140" t="s">
        <v>44</v>
      </c>
      <c r="J54" s="141"/>
      <c r="K54" s="141"/>
      <c r="L54" s="141"/>
      <c r="M54" s="141"/>
      <c r="N54" s="141"/>
      <c r="O54" s="141"/>
      <c r="P54" s="141"/>
      <c r="Q54" s="142"/>
      <c r="R54" s="142"/>
      <c r="S54" s="142"/>
      <c r="T54" s="142"/>
      <c r="U54" s="142"/>
      <c r="V54" s="143"/>
      <c r="W54" s="27"/>
      <c r="X54" s="13"/>
      <c r="Y54" s="13"/>
      <c r="Z54" s="13"/>
    </row>
    <row r="55" spans="1:26" ht="20.100000000000001" customHeight="1">
      <c r="A55" s="13"/>
      <c r="B55" s="512" t="s">
        <v>48</v>
      </c>
      <c r="C55" s="513"/>
      <c r="D55" s="513"/>
      <c r="E55" s="144"/>
      <c r="F55" s="144"/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146"/>
      <c r="S55" s="146"/>
      <c r="T55" s="146"/>
      <c r="U55" s="146"/>
      <c r="V55" s="147"/>
      <c r="W55" s="27"/>
      <c r="X55" s="13"/>
      <c r="Y55" s="13"/>
      <c r="Z55" s="13"/>
    </row>
    <row r="56" spans="1:26" ht="20.100000000000001" customHeight="1">
      <c r="A56" s="13"/>
      <c r="B56" s="509" t="s">
        <v>723</v>
      </c>
      <c r="C56" s="454"/>
      <c r="D56" s="454"/>
      <c r="E56" s="58">
        <f>'SO 01 - UVK35215'!L77</f>
        <v>0</v>
      </c>
      <c r="F56" s="58">
        <f>'SO 01 - UVK35215'!M77</f>
        <v>0</v>
      </c>
      <c r="G56" s="58">
        <f>'SO 01 - UVK35215'!I77</f>
        <v>0</v>
      </c>
      <c r="H56" s="148">
        <f>'SO 01 - UVK35215'!S77</f>
        <v>0</v>
      </c>
      <c r="I56" s="148">
        <f>'SO 01 - UVK35215'!V77</f>
        <v>0</v>
      </c>
      <c r="J56" s="148"/>
      <c r="K56" s="148"/>
      <c r="L56" s="148"/>
      <c r="M56" s="148"/>
      <c r="N56" s="148"/>
      <c r="O56" s="148"/>
      <c r="P56" s="148"/>
      <c r="Q56" s="13"/>
      <c r="R56" s="13"/>
      <c r="S56" s="13"/>
      <c r="T56" s="13"/>
      <c r="U56" s="13"/>
      <c r="V56" s="149"/>
      <c r="W56" s="27"/>
      <c r="X56" s="13"/>
      <c r="Y56" s="13"/>
      <c r="Z56" s="13"/>
    </row>
    <row r="57" spans="1:26" ht="20.100000000000001" customHeight="1">
      <c r="A57" s="13"/>
      <c r="B57" s="510" t="s">
        <v>48</v>
      </c>
      <c r="C57" s="511"/>
      <c r="D57" s="511"/>
      <c r="E57" s="150">
        <f>'SO 01 - UVK35215'!L79</f>
        <v>0</v>
      </c>
      <c r="F57" s="150">
        <f>'SO 01 - UVK35215'!M79</f>
        <v>0</v>
      </c>
      <c r="G57" s="150">
        <f>'SO 01 - UVK35215'!I79</f>
        <v>0</v>
      </c>
      <c r="H57" s="151">
        <f>'SO 01 - UVK35215'!S79</f>
        <v>0</v>
      </c>
      <c r="I57" s="151">
        <f>'SO 01 - UVK35215'!V79</f>
        <v>0</v>
      </c>
      <c r="J57" s="151"/>
      <c r="K57" s="151"/>
      <c r="L57" s="151"/>
      <c r="M57" s="151"/>
      <c r="N57" s="151"/>
      <c r="O57" s="151"/>
      <c r="P57" s="151"/>
      <c r="Q57" s="13"/>
      <c r="R57" s="13"/>
      <c r="S57" s="13"/>
      <c r="T57" s="13"/>
      <c r="U57" s="13"/>
      <c r="V57" s="149"/>
      <c r="W57" s="27"/>
      <c r="X57" s="13"/>
      <c r="Y57" s="13"/>
      <c r="Z57" s="13"/>
    </row>
    <row r="58" spans="1:26" ht="20.100000000000001" customHeight="1">
      <c r="A58" s="13"/>
      <c r="B58" s="509"/>
      <c r="C58" s="454"/>
      <c r="D58" s="454"/>
      <c r="E58" s="58"/>
      <c r="F58" s="58"/>
      <c r="G58" s="58"/>
      <c r="H58" s="148"/>
      <c r="I58" s="148"/>
      <c r="J58" s="148"/>
      <c r="K58" s="148"/>
      <c r="L58" s="148"/>
      <c r="M58" s="148"/>
      <c r="N58" s="148"/>
      <c r="O58" s="148"/>
      <c r="P58" s="148"/>
      <c r="Q58" s="13"/>
      <c r="R58" s="13"/>
      <c r="S58" s="13"/>
      <c r="T58" s="13"/>
      <c r="U58" s="13"/>
      <c r="V58" s="149"/>
      <c r="W58" s="27"/>
      <c r="X58" s="13"/>
      <c r="Y58" s="13"/>
      <c r="Z58" s="13"/>
    </row>
    <row r="59" spans="1:26" ht="20.100000000000001" customHeight="1">
      <c r="A59" s="152"/>
      <c r="B59" s="523" t="s">
        <v>59</v>
      </c>
      <c r="C59" s="524"/>
      <c r="D59" s="524"/>
      <c r="E59" s="153">
        <f>'SO 01 - UVK35215'!L80</f>
        <v>0</v>
      </c>
      <c r="F59" s="153">
        <f>'SO 01 - UVK35215'!M80</f>
        <v>0</v>
      </c>
      <c r="G59" s="153">
        <f>'SO 01 - UVK35215'!I80</f>
        <v>0</v>
      </c>
      <c r="H59" s="154">
        <f>'SO 01 - UVK35215'!S80</f>
        <v>0</v>
      </c>
      <c r="I59" s="154">
        <f>'SO 01 - UVK35215'!V80</f>
        <v>0</v>
      </c>
      <c r="J59" s="155"/>
      <c r="K59" s="155"/>
      <c r="L59" s="155"/>
      <c r="M59" s="155"/>
      <c r="N59" s="155"/>
      <c r="O59" s="155"/>
      <c r="P59" s="155"/>
      <c r="Q59" s="156"/>
      <c r="R59" s="156"/>
      <c r="S59" s="156"/>
      <c r="T59" s="156"/>
      <c r="U59" s="156"/>
      <c r="V59" s="157"/>
      <c r="W59" s="27"/>
      <c r="X59" s="13"/>
      <c r="Y59" s="13"/>
      <c r="Z59" s="13"/>
    </row>
    <row r="60" spans="1:26" ht="20.100000000000001" customHeight="1">
      <c r="A60" s="126"/>
      <c r="B60" s="126"/>
      <c r="C60" s="126"/>
      <c r="D60" s="126"/>
      <c r="E60" s="158"/>
      <c r="F60" s="158"/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26"/>
      <c r="R60" s="126"/>
      <c r="S60" s="126"/>
      <c r="T60" s="126"/>
      <c r="U60" s="126"/>
      <c r="V60" s="126"/>
      <c r="W60" s="27"/>
      <c r="X60" s="13"/>
      <c r="Y60" s="13"/>
      <c r="Z60" s="13"/>
    </row>
    <row r="61" spans="1:26" ht="20.100000000000001" customHeight="1">
      <c r="A61" s="126"/>
      <c r="B61" s="126"/>
      <c r="C61" s="126"/>
      <c r="D61" s="126"/>
      <c r="E61" s="158"/>
      <c r="F61" s="158"/>
      <c r="G61" s="158"/>
      <c r="H61" s="159"/>
      <c r="I61" s="159"/>
      <c r="J61" s="159"/>
      <c r="K61" s="159"/>
      <c r="L61" s="159"/>
      <c r="M61" s="159"/>
      <c r="N61" s="159"/>
      <c r="O61" s="159"/>
      <c r="P61" s="159"/>
      <c r="Q61" s="126"/>
      <c r="R61" s="126"/>
      <c r="S61" s="126"/>
      <c r="T61" s="126"/>
      <c r="U61" s="126"/>
      <c r="V61" s="126"/>
      <c r="W61" s="27"/>
      <c r="X61" s="13"/>
      <c r="Y61" s="13"/>
      <c r="Z61" s="13"/>
    </row>
    <row r="62" spans="1:26" ht="20.100000000000001" customHeight="1">
      <c r="A62" s="126"/>
      <c r="B62" s="9"/>
      <c r="C62" s="9"/>
      <c r="D62" s="9"/>
      <c r="E62" s="160"/>
      <c r="F62" s="160"/>
      <c r="G62" s="160"/>
      <c r="H62" s="161"/>
      <c r="I62" s="161"/>
      <c r="J62" s="161"/>
      <c r="K62" s="161"/>
      <c r="L62" s="161"/>
      <c r="M62" s="161"/>
      <c r="N62" s="161"/>
      <c r="O62" s="161"/>
      <c r="P62" s="161"/>
      <c r="Q62" s="9"/>
      <c r="R62" s="9"/>
      <c r="S62" s="9"/>
      <c r="T62" s="9"/>
      <c r="U62" s="9"/>
      <c r="V62" s="9"/>
      <c r="W62" s="27"/>
      <c r="X62" s="13"/>
      <c r="Y62" s="13"/>
      <c r="Z62" s="13"/>
    </row>
    <row r="63" spans="1:26" ht="35.1" customHeight="1">
      <c r="A63" s="13"/>
      <c r="B63" s="525" t="s">
        <v>60</v>
      </c>
      <c r="C63" s="526"/>
      <c r="D63" s="526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7"/>
      <c r="W63" s="27"/>
      <c r="X63" s="13"/>
      <c r="Y63" s="13"/>
      <c r="Z63" s="13"/>
    </row>
    <row r="64" spans="1:26" ht="20.100000000000001" customHeight="1">
      <c r="A64" s="33"/>
      <c r="B64" s="122"/>
      <c r="C64" s="124"/>
      <c r="D64" s="124"/>
      <c r="E64" s="162"/>
      <c r="F64" s="162"/>
      <c r="G64" s="162"/>
      <c r="H64" s="163"/>
      <c r="I64" s="163"/>
      <c r="J64" s="163"/>
      <c r="K64" s="163"/>
      <c r="L64" s="163"/>
      <c r="M64" s="163"/>
      <c r="N64" s="163"/>
      <c r="O64" s="163"/>
      <c r="P64" s="163"/>
      <c r="Q64" s="124"/>
      <c r="R64" s="124"/>
      <c r="S64" s="124"/>
      <c r="T64" s="124"/>
      <c r="U64" s="124"/>
      <c r="V64" s="125"/>
      <c r="W64" s="27"/>
      <c r="X64" s="13"/>
      <c r="Y64" s="13"/>
      <c r="Z64" s="13"/>
    </row>
    <row r="65" spans="1:26" ht="20.100000000000001" customHeight="1">
      <c r="A65" s="164"/>
      <c r="B65" s="506" t="s">
        <v>9</v>
      </c>
      <c r="C65" s="507"/>
      <c r="D65" s="507"/>
      <c r="E65" s="508"/>
      <c r="F65" s="165"/>
      <c r="G65" s="165"/>
      <c r="H65" s="166" t="s">
        <v>6</v>
      </c>
      <c r="I65" s="529"/>
      <c r="J65" s="530"/>
      <c r="K65" s="530"/>
      <c r="L65" s="530"/>
      <c r="M65" s="530"/>
      <c r="N65" s="530"/>
      <c r="O65" s="530"/>
      <c r="P65" s="531"/>
      <c r="Q65" s="105"/>
      <c r="R65" s="105"/>
      <c r="S65" s="105"/>
      <c r="T65" s="105"/>
      <c r="U65" s="105"/>
      <c r="V65" s="106"/>
      <c r="W65" s="27"/>
      <c r="X65" s="13"/>
      <c r="Y65" s="13"/>
      <c r="Z65" s="13"/>
    </row>
    <row r="66" spans="1:26" ht="20.100000000000001" customHeight="1">
      <c r="A66" s="164"/>
      <c r="B66" s="494" t="s">
        <v>12</v>
      </c>
      <c r="C66" s="495"/>
      <c r="D66" s="495"/>
      <c r="E66" s="496"/>
      <c r="F66" s="167"/>
      <c r="G66" s="167"/>
      <c r="H66" s="168" t="s">
        <v>4</v>
      </c>
      <c r="I66" s="168"/>
      <c r="J66" s="159"/>
      <c r="K66" s="159"/>
      <c r="L66" s="159"/>
      <c r="M66" s="159"/>
      <c r="N66" s="159"/>
      <c r="O66" s="159"/>
      <c r="P66" s="159"/>
      <c r="Q66" s="126"/>
      <c r="R66" s="126"/>
      <c r="S66" s="126"/>
      <c r="T66" s="126"/>
      <c r="U66" s="126"/>
      <c r="V66" s="127"/>
      <c r="W66" s="27"/>
      <c r="X66" s="13"/>
      <c r="Y66" s="13"/>
      <c r="Z66" s="13"/>
    </row>
    <row r="67" spans="1:26" ht="20.100000000000001" customHeight="1">
      <c r="A67" s="164"/>
      <c r="B67" s="494" t="s">
        <v>13</v>
      </c>
      <c r="C67" s="495"/>
      <c r="D67" s="495"/>
      <c r="E67" s="496"/>
      <c r="F67" s="167"/>
      <c r="G67" s="167"/>
      <c r="H67" s="168" t="s">
        <v>61</v>
      </c>
      <c r="I67" s="168" t="s">
        <v>8</v>
      </c>
      <c r="J67" s="159"/>
      <c r="K67" s="159"/>
      <c r="L67" s="159"/>
      <c r="M67" s="159"/>
      <c r="N67" s="159"/>
      <c r="O67" s="159"/>
      <c r="P67" s="159"/>
      <c r="Q67" s="126"/>
      <c r="R67" s="126"/>
      <c r="S67" s="126"/>
      <c r="T67" s="126"/>
      <c r="U67" s="126"/>
      <c r="V67" s="127"/>
      <c r="W67" s="27"/>
      <c r="X67" s="13"/>
      <c r="Y67" s="13"/>
      <c r="Z67" s="13"/>
    </row>
    <row r="68" spans="1:26" ht="20.100000000000001" customHeight="1">
      <c r="A68" s="33"/>
      <c r="B68" s="138" t="s">
        <v>62</v>
      </c>
      <c r="C68" s="169"/>
      <c r="D68" s="169"/>
      <c r="E68" s="170"/>
      <c r="F68" s="170"/>
      <c r="G68" s="170"/>
      <c r="H68" s="171"/>
      <c r="I68" s="171"/>
      <c r="J68" s="159"/>
      <c r="K68" s="159"/>
      <c r="L68" s="159"/>
      <c r="M68" s="159"/>
      <c r="N68" s="159"/>
      <c r="O68" s="159"/>
      <c r="P68" s="159"/>
      <c r="Q68" s="126"/>
      <c r="R68" s="126"/>
      <c r="S68" s="126"/>
      <c r="T68" s="126"/>
      <c r="U68" s="126"/>
      <c r="V68" s="127"/>
      <c r="W68" s="27"/>
      <c r="X68" s="13"/>
      <c r="Y68" s="13"/>
      <c r="Z68" s="13"/>
    </row>
    <row r="69" spans="1:26" ht="20.100000000000001" customHeight="1">
      <c r="A69" s="33"/>
      <c r="B69" s="138" t="s">
        <v>721</v>
      </c>
      <c r="C69" s="169"/>
      <c r="D69" s="169"/>
      <c r="E69" s="170"/>
      <c r="F69" s="170"/>
      <c r="G69" s="170"/>
      <c r="H69" s="171"/>
      <c r="I69" s="171"/>
      <c r="J69" s="159"/>
      <c r="K69" s="159"/>
      <c r="L69" s="159"/>
      <c r="M69" s="159"/>
      <c r="N69" s="159"/>
      <c r="O69" s="159"/>
      <c r="P69" s="159"/>
      <c r="Q69" s="126"/>
      <c r="R69" s="126"/>
      <c r="S69" s="126"/>
      <c r="T69" s="126"/>
      <c r="U69" s="126"/>
      <c r="V69" s="127"/>
      <c r="W69" s="27"/>
      <c r="X69" s="13"/>
      <c r="Y69" s="13"/>
      <c r="Z69" s="13"/>
    </row>
    <row r="70" spans="1:26" ht="20.100000000000001" customHeight="1">
      <c r="A70" s="33"/>
      <c r="B70" s="138"/>
      <c r="C70" s="169"/>
      <c r="D70" s="169"/>
      <c r="E70" s="170"/>
      <c r="F70" s="170"/>
      <c r="G70" s="170"/>
      <c r="H70" s="171"/>
      <c r="I70" s="171"/>
      <c r="J70" s="159"/>
      <c r="K70" s="159"/>
      <c r="L70" s="159"/>
      <c r="M70" s="159"/>
      <c r="N70" s="159"/>
      <c r="O70" s="159"/>
      <c r="P70" s="159"/>
      <c r="Q70" s="126"/>
      <c r="R70" s="126"/>
      <c r="S70" s="126"/>
      <c r="T70" s="126"/>
      <c r="U70" s="126"/>
      <c r="V70" s="127"/>
      <c r="W70" s="27"/>
      <c r="X70" s="13"/>
      <c r="Y70" s="13"/>
      <c r="Z70" s="13"/>
    </row>
    <row r="71" spans="1:26" ht="20.100000000000001" customHeight="1">
      <c r="A71" s="33"/>
      <c r="B71" s="138"/>
      <c r="C71" s="169"/>
      <c r="D71" s="169"/>
      <c r="E71" s="170"/>
      <c r="F71" s="170"/>
      <c r="G71" s="170"/>
      <c r="H71" s="171"/>
      <c r="I71" s="171"/>
      <c r="J71" s="159"/>
      <c r="K71" s="159"/>
      <c r="L71" s="159"/>
      <c r="M71" s="159"/>
      <c r="N71" s="159"/>
      <c r="O71" s="159"/>
      <c r="P71" s="159"/>
      <c r="Q71" s="126"/>
      <c r="R71" s="126"/>
      <c r="S71" s="126"/>
      <c r="T71" s="126"/>
      <c r="U71" s="126"/>
      <c r="V71" s="127"/>
      <c r="W71" s="27"/>
      <c r="X71" s="13"/>
      <c r="Y71" s="13"/>
      <c r="Z71" s="13"/>
    </row>
    <row r="72" spans="1:26" ht="20.100000000000001" customHeight="1">
      <c r="A72" s="33"/>
      <c r="B72" s="172" t="s">
        <v>42</v>
      </c>
      <c r="C72" s="173"/>
      <c r="D72" s="173"/>
      <c r="E72" s="170"/>
      <c r="F72" s="170"/>
      <c r="G72" s="170"/>
      <c r="H72" s="171"/>
      <c r="I72" s="171"/>
      <c r="J72" s="159"/>
      <c r="K72" s="159"/>
      <c r="L72" s="159"/>
      <c r="M72" s="159"/>
      <c r="N72" s="159"/>
      <c r="O72" s="159"/>
      <c r="P72" s="159"/>
      <c r="Q72" s="126"/>
      <c r="R72" s="126"/>
      <c r="S72" s="126"/>
      <c r="T72" s="126"/>
      <c r="U72" s="126"/>
      <c r="V72" s="127"/>
      <c r="W72" s="27"/>
      <c r="X72" s="13"/>
      <c r="Y72" s="13"/>
      <c r="Z72" s="13"/>
    </row>
    <row r="73" spans="1:26">
      <c r="A73" s="19"/>
      <c r="B73" s="174" t="s">
        <v>63</v>
      </c>
      <c r="C73" s="140" t="s">
        <v>64</v>
      </c>
      <c r="D73" s="140" t="s">
        <v>65</v>
      </c>
      <c r="E73" s="175"/>
      <c r="F73" s="175" t="s">
        <v>66</v>
      </c>
      <c r="G73" s="175" t="s">
        <v>67</v>
      </c>
      <c r="H73" s="176" t="s">
        <v>68</v>
      </c>
      <c r="I73" s="176" t="s">
        <v>69</v>
      </c>
      <c r="J73" s="176"/>
      <c r="K73" s="176"/>
      <c r="L73" s="176"/>
      <c r="M73" s="176"/>
      <c r="N73" s="176"/>
      <c r="O73" s="176"/>
      <c r="P73" s="176" t="s">
        <v>70</v>
      </c>
      <c r="Q73" s="140"/>
      <c r="R73" s="140"/>
      <c r="S73" s="140" t="s">
        <v>71</v>
      </c>
      <c r="T73" s="140"/>
      <c r="U73" s="140"/>
      <c r="V73" s="177" t="s">
        <v>72</v>
      </c>
      <c r="W73" s="27"/>
      <c r="X73" s="13"/>
      <c r="Y73" s="13"/>
      <c r="Z73" s="13"/>
    </row>
    <row r="74" spans="1:26">
      <c r="A74" s="13"/>
      <c r="B74" s="48"/>
      <c r="C74" s="178"/>
      <c r="D74" s="513" t="s">
        <v>48</v>
      </c>
      <c r="E74" s="513"/>
      <c r="F74" s="144"/>
      <c r="G74" s="179"/>
      <c r="H74" s="144"/>
      <c r="I74" s="144"/>
      <c r="J74" s="145"/>
      <c r="K74" s="145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80"/>
      <c r="W74" s="27"/>
      <c r="X74" s="13"/>
      <c r="Y74" s="13"/>
      <c r="Z74" s="13"/>
    </row>
    <row r="75" spans="1:26">
      <c r="A75" s="13"/>
      <c r="B75" s="55"/>
      <c r="C75" s="181" t="s">
        <v>724</v>
      </c>
      <c r="D75" s="519" t="s">
        <v>725</v>
      </c>
      <c r="E75" s="519"/>
      <c r="F75" s="58"/>
      <c r="G75" s="182"/>
      <c r="H75" s="58"/>
      <c r="I75" s="58"/>
      <c r="J75" s="148"/>
      <c r="K75" s="148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3"/>
      <c r="W75" s="27"/>
      <c r="X75" s="13"/>
      <c r="Y75" s="13"/>
      <c r="Z75" s="13"/>
    </row>
    <row r="76" spans="1:26" ht="24.95" customHeight="1">
      <c r="A76" s="226"/>
      <c r="B76" s="227">
        <v>1</v>
      </c>
      <c r="C76" s="228" t="s">
        <v>726</v>
      </c>
      <c r="D76" s="537" t="s">
        <v>727</v>
      </c>
      <c r="E76" s="537"/>
      <c r="F76" s="229" t="s">
        <v>728</v>
      </c>
      <c r="G76" s="230">
        <v>1</v>
      </c>
      <c r="H76" s="231"/>
      <c r="I76" s="229">
        <f>ROUND(G76*(H76),2)</f>
        <v>0</v>
      </c>
      <c r="J76" s="232">
        <f>ROUND(G76*(N76),2)</f>
        <v>0</v>
      </c>
      <c r="K76" s="148">
        <f>ROUND(G76*(O76),2)</f>
        <v>0</v>
      </c>
      <c r="L76" s="182">
        <f>ROUND(G76*(H76),2)</f>
        <v>0</v>
      </c>
      <c r="M76" s="182">
        <f>ROUND(G76*(H76),2)</f>
        <v>0</v>
      </c>
      <c r="N76" s="182">
        <v>0</v>
      </c>
      <c r="O76" s="182"/>
      <c r="P76" s="182">
        <v>0</v>
      </c>
      <c r="Q76" s="182"/>
      <c r="R76" s="182">
        <v>0</v>
      </c>
      <c r="S76" s="182">
        <f>ROUND(G76*(P76),3)</f>
        <v>0</v>
      </c>
      <c r="T76" s="182"/>
      <c r="U76" s="182"/>
      <c r="V76" s="183">
        <f>ROUND(G76*(X76),3)</f>
        <v>0</v>
      </c>
      <c r="W76" s="27"/>
      <c r="X76" s="13">
        <v>0</v>
      </c>
      <c r="Y76" s="13"/>
      <c r="Z76" s="13">
        <v>0</v>
      </c>
    </row>
    <row r="77" spans="1:26" ht="23.25" customHeight="1">
      <c r="A77" s="191"/>
      <c r="B77" s="192"/>
      <c r="C77" s="199" t="s">
        <v>724</v>
      </c>
      <c r="D77" s="528" t="s">
        <v>725</v>
      </c>
      <c r="E77" s="528"/>
      <c r="F77" s="194"/>
      <c r="G77" s="195"/>
      <c r="H77" s="194"/>
      <c r="I77" s="200">
        <f>ROUND((SUM(I75:I76))/1,2)</f>
        <v>0</v>
      </c>
      <c r="J77" s="201"/>
      <c r="K77" s="201"/>
      <c r="L77" s="202">
        <f>ROUND((SUM(L75:L76))/1,2)</f>
        <v>0</v>
      </c>
      <c r="M77" s="202">
        <f>ROUND((SUM(M75:M76))/1,2)</f>
        <v>0</v>
      </c>
      <c r="N77" s="202"/>
      <c r="O77" s="202"/>
      <c r="P77" s="202"/>
      <c r="Q77" s="195"/>
      <c r="R77" s="195"/>
      <c r="S77" s="202">
        <f>ROUND((SUM(S75:S76))/1,2)</f>
        <v>0</v>
      </c>
      <c r="T77" s="202"/>
      <c r="U77" s="202"/>
      <c r="V77" s="203">
        <f>ROUND((SUM(V75:V76))/1,2)</f>
        <v>0</v>
      </c>
      <c r="W77" s="198"/>
      <c r="X77" s="191"/>
      <c r="Y77" s="191"/>
      <c r="Z77" s="191"/>
    </row>
    <row r="78" spans="1:26">
      <c r="A78" s="191"/>
      <c r="B78" s="192"/>
      <c r="C78" s="193"/>
      <c r="D78" s="522"/>
      <c r="E78" s="522"/>
      <c r="F78" s="194"/>
      <c r="G78" s="195"/>
      <c r="H78" s="194"/>
      <c r="I78" s="194"/>
      <c r="J78" s="196"/>
      <c r="K78" s="196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7"/>
      <c r="W78" s="198"/>
      <c r="X78" s="191"/>
      <c r="Y78" s="191"/>
      <c r="Z78" s="191"/>
    </row>
    <row r="79" spans="1:26">
      <c r="A79" s="191"/>
      <c r="B79" s="192"/>
      <c r="C79" s="193"/>
      <c r="D79" s="535" t="s">
        <v>48</v>
      </c>
      <c r="E79" s="535"/>
      <c r="F79" s="194"/>
      <c r="G79" s="195"/>
      <c r="H79" s="194"/>
      <c r="I79" s="200">
        <f>ROUND((SUM(I74:I78))/2,2)</f>
        <v>0</v>
      </c>
      <c r="J79" s="196"/>
      <c r="K79" s="196"/>
      <c r="L79" s="195">
        <f>ROUND((SUM(L74:L78))/2,2)</f>
        <v>0</v>
      </c>
      <c r="M79" s="195">
        <f>ROUND((SUM(M74:M78))/2,2)</f>
        <v>0</v>
      </c>
      <c r="N79" s="195"/>
      <c r="O79" s="195"/>
      <c r="P79" s="202"/>
      <c r="Q79" s="195"/>
      <c r="R79" s="195"/>
      <c r="S79" s="202">
        <f>ROUND((SUM(S74:S78))/2,2)</f>
        <v>0</v>
      </c>
      <c r="T79" s="195"/>
      <c r="U79" s="195"/>
      <c r="V79" s="203">
        <f>ROUND((SUM(V74:V78))/2,2)</f>
        <v>0</v>
      </c>
      <c r="W79" s="198"/>
      <c r="X79" s="191"/>
      <c r="Y79" s="191"/>
      <c r="Z79" s="191"/>
    </row>
    <row r="80" spans="1:26">
      <c r="A80" s="13"/>
      <c r="B80" s="220"/>
      <c r="C80" s="221"/>
      <c r="D80" s="518" t="s">
        <v>59</v>
      </c>
      <c r="E80" s="518"/>
      <c r="F80" s="224"/>
      <c r="G80" s="223"/>
      <c r="H80" s="224"/>
      <c r="I80" s="224">
        <f>ROUND((SUM(I74:I79))/3,2)</f>
        <v>0</v>
      </c>
      <c r="J80" s="233"/>
      <c r="K80" s="233">
        <f>ROUND((SUM(K74:K79))/3,2)</f>
        <v>0</v>
      </c>
      <c r="L80" s="223">
        <f>ROUND((SUM(L74:L79))/3,2)</f>
        <v>0</v>
      </c>
      <c r="M80" s="223">
        <f>ROUND((SUM(M74:M79))/3,2)</f>
        <v>0</v>
      </c>
      <c r="N80" s="223"/>
      <c r="O80" s="223"/>
      <c r="P80" s="223"/>
      <c r="Q80" s="223"/>
      <c r="R80" s="223"/>
      <c r="S80" s="223">
        <f>ROUND((SUM(S74:S79))/3,2)</f>
        <v>0</v>
      </c>
      <c r="T80" s="223"/>
      <c r="U80" s="223"/>
      <c r="V80" s="225">
        <f>ROUND((SUM(V74:V79))/3,2)</f>
        <v>0</v>
      </c>
      <c r="W80" s="27"/>
      <c r="X80" s="13"/>
      <c r="Y80" s="13">
        <f>(SUM(Y74:Y79))</f>
        <v>0</v>
      </c>
      <c r="Z80" s="13">
        <f>(SUM(Z74:Z79))</f>
        <v>0</v>
      </c>
    </row>
    <row r="81" spans="1:26" hidden="1">
      <c r="A81" s="13"/>
      <c r="B81" s="13"/>
      <c r="C81" s="13"/>
      <c r="D81" s="13"/>
      <c r="E81" s="58"/>
      <c r="F81" s="58"/>
      <c r="G81" s="182"/>
      <c r="H81" s="58"/>
      <c r="I81" s="58"/>
      <c r="J81" s="148"/>
      <c r="K81" s="148"/>
      <c r="L81" s="148"/>
      <c r="M81" s="148"/>
      <c r="N81" s="148"/>
      <c r="O81" s="148"/>
      <c r="P81" s="148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idden="1">
      <c r="A82" s="13"/>
      <c r="B82" s="13"/>
      <c r="C82" s="13"/>
      <c r="D82" s="13"/>
      <c r="E82" s="58"/>
      <c r="F82" s="58"/>
      <c r="G82" s="182"/>
      <c r="H82" s="58"/>
      <c r="I82" s="58"/>
      <c r="J82" s="148"/>
      <c r="K82" s="148"/>
      <c r="L82" s="148"/>
      <c r="M82" s="148"/>
      <c r="N82" s="148"/>
      <c r="O82" s="148"/>
      <c r="P82" s="148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idden="1">
      <c r="A83" s="13"/>
      <c r="B83" s="13"/>
      <c r="C83" s="13"/>
      <c r="D83" s="13"/>
      <c r="E83" s="58"/>
      <c r="F83" s="58"/>
      <c r="G83" s="182"/>
      <c r="H83" s="58"/>
      <c r="I83" s="58"/>
      <c r="J83" s="148"/>
      <c r="K83" s="148"/>
      <c r="L83" s="148"/>
      <c r="M83" s="148"/>
      <c r="N83" s="148"/>
      <c r="O83" s="148"/>
      <c r="P83" s="148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idden="1">
      <c r="A84" s="13"/>
      <c r="B84" s="13"/>
      <c r="C84" s="13"/>
      <c r="D84" s="13"/>
      <c r="E84" s="58"/>
      <c r="F84" s="58"/>
      <c r="G84" s="182"/>
      <c r="H84" s="58"/>
      <c r="I84" s="58"/>
      <c r="J84" s="148"/>
      <c r="K84" s="148"/>
      <c r="L84" s="148"/>
      <c r="M84" s="148"/>
      <c r="N84" s="148"/>
      <c r="O84" s="148"/>
      <c r="P84" s="148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idden="1">
      <c r="A85" s="13"/>
      <c r="B85" s="13"/>
      <c r="C85" s="13"/>
      <c r="D85" s="13"/>
      <c r="E85" s="58"/>
      <c r="F85" s="58"/>
      <c r="G85" s="182"/>
      <c r="H85" s="58"/>
      <c r="I85" s="58"/>
      <c r="J85" s="148"/>
      <c r="K85" s="148"/>
      <c r="L85" s="148"/>
      <c r="M85" s="148"/>
      <c r="N85" s="148"/>
      <c r="O85" s="148"/>
      <c r="P85" s="148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idden="1">
      <c r="A86" s="13"/>
      <c r="B86" s="13"/>
      <c r="C86" s="13"/>
      <c r="D86" s="13"/>
      <c r="E86" s="58"/>
      <c r="F86" s="58"/>
      <c r="G86" s="182"/>
      <c r="H86" s="58"/>
      <c r="I86" s="58"/>
      <c r="J86" s="148"/>
      <c r="K86" s="148"/>
      <c r="L86" s="148"/>
      <c r="M86" s="148"/>
      <c r="N86" s="148"/>
      <c r="O86" s="148"/>
      <c r="P86" s="148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idden="1">
      <c r="A87" s="13"/>
      <c r="B87" s="13"/>
      <c r="C87" s="13"/>
      <c r="D87" s="13"/>
      <c r="E87" s="58"/>
      <c r="F87" s="58"/>
      <c r="G87" s="182"/>
      <c r="H87" s="58"/>
      <c r="I87" s="58"/>
      <c r="J87" s="148"/>
      <c r="K87" s="148"/>
      <c r="L87" s="148"/>
      <c r="M87" s="148"/>
      <c r="N87" s="148"/>
      <c r="O87" s="148"/>
      <c r="P87" s="148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idden="1">
      <c r="A88" s="13"/>
      <c r="B88" s="13"/>
      <c r="C88" s="13"/>
      <c r="D88" s="13"/>
      <c r="E88" s="58"/>
      <c r="F88" s="58"/>
      <c r="G88" s="182"/>
      <c r="H88" s="58"/>
      <c r="I88" s="58"/>
      <c r="J88" s="148"/>
      <c r="K88" s="148"/>
      <c r="L88" s="148"/>
      <c r="M88" s="148"/>
      <c r="N88" s="148"/>
      <c r="O88" s="148"/>
      <c r="P88" s="148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idden="1">
      <c r="A89" s="13"/>
      <c r="B89" s="13"/>
      <c r="C89" s="13"/>
      <c r="D89" s="13"/>
      <c r="E89" s="58"/>
      <c r="F89" s="58"/>
      <c r="G89" s="182"/>
      <c r="H89" s="58"/>
      <c r="I89" s="58"/>
      <c r="J89" s="148"/>
      <c r="K89" s="148"/>
      <c r="L89" s="148"/>
      <c r="M89" s="148"/>
      <c r="N89" s="148"/>
      <c r="O89" s="148"/>
      <c r="P89" s="148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idden="1">
      <c r="A90" s="8"/>
      <c r="B90" s="8"/>
      <c r="C90" s="8"/>
      <c r="D90" s="8"/>
      <c r="E90" s="12"/>
      <c r="F90" s="12"/>
      <c r="G90" s="21"/>
      <c r="H90" s="12"/>
      <c r="I90" s="12"/>
      <c r="J90" s="20"/>
      <c r="K90" s="20"/>
      <c r="L90" s="20"/>
      <c r="M90" s="20"/>
      <c r="N90" s="20"/>
      <c r="O90" s="20"/>
      <c r="P90" s="20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idden="1">
      <c r="A91" s="8"/>
      <c r="B91" s="8"/>
      <c r="C91" s="8"/>
      <c r="D91" s="8"/>
      <c r="E91" s="12"/>
      <c r="F91" s="12"/>
      <c r="G91" s="21"/>
      <c r="H91" s="12"/>
      <c r="I91" s="12"/>
      <c r="J91" s="20"/>
      <c r="K91" s="20"/>
      <c r="L91" s="20"/>
      <c r="M91" s="20"/>
      <c r="N91" s="20"/>
      <c r="O91" s="20"/>
      <c r="P91" s="20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idden="1">
      <c r="A92" s="8"/>
      <c r="B92" s="8"/>
      <c r="C92" s="8"/>
      <c r="D92" s="8"/>
      <c r="E92" s="12"/>
      <c r="F92" s="12"/>
      <c r="G92" s="21"/>
      <c r="H92" s="12"/>
      <c r="I92" s="12"/>
      <c r="J92" s="20"/>
      <c r="K92" s="20"/>
      <c r="L92" s="20"/>
      <c r="M92" s="20"/>
      <c r="N92" s="20"/>
      <c r="O92" s="20"/>
      <c r="P92" s="20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idden="1">
      <c r="A93" s="8"/>
      <c r="B93" s="8"/>
      <c r="C93" s="8"/>
      <c r="D93" s="8"/>
      <c r="E93" s="12"/>
      <c r="F93" s="12"/>
      <c r="G93" s="21"/>
      <c r="H93" s="12"/>
      <c r="I93" s="12"/>
      <c r="J93" s="20"/>
      <c r="K93" s="20"/>
      <c r="L93" s="20"/>
      <c r="M93" s="20"/>
      <c r="N93" s="20"/>
      <c r="O93" s="20"/>
      <c r="P93" s="20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idden="1">
      <c r="A94" s="8"/>
      <c r="B94" s="8"/>
      <c r="C94" s="8"/>
      <c r="D94" s="8"/>
      <c r="E94" s="12"/>
      <c r="F94" s="12"/>
      <c r="G94" s="21"/>
      <c r="H94" s="12"/>
      <c r="I94" s="12"/>
      <c r="J94" s="20"/>
      <c r="K94" s="20"/>
      <c r="L94" s="20"/>
      <c r="M94" s="20"/>
      <c r="N94" s="20"/>
      <c r="O94" s="20"/>
      <c r="P94" s="20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idden="1">
      <c r="A95" s="8"/>
      <c r="B95" s="8"/>
      <c r="C95" s="8"/>
      <c r="D95" s="8"/>
      <c r="E95" s="12"/>
      <c r="F95" s="12"/>
      <c r="G95" s="21"/>
      <c r="H95" s="12"/>
      <c r="I95" s="12"/>
      <c r="J95" s="20"/>
      <c r="K95" s="20"/>
      <c r="L95" s="20"/>
      <c r="M95" s="20"/>
      <c r="N95" s="20"/>
      <c r="O95" s="20"/>
      <c r="P95" s="20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idden="1">
      <c r="A96" s="8"/>
      <c r="B96" s="8"/>
      <c r="C96" s="8"/>
      <c r="D96" s="8"/>
      <c r="E96" s="12"/>
      <c r="F96" s="12"/>
      <c r="G96" s="21"/>
      <c r="H96" s="12"/>
      <c r="I96" s="12"/>
      <c r="J96" s="20"/>
      <c r="K96" s="20"/>
      <c r="L96" s="20"/>
      <c r="M96" s="20"/>
      <c r="N96" s="20"/>
      <c r="O96" s="20"/>
      <c r="P96" s="20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idden="1">
      <c r="A97" s="8"/>
      <c r="B97" s="8"/>
      <c r="C97" s="8"/>
      <c r="D97" s="8"/>
      <c r="E97" s="12"/>
      <c r="F97" s="12"/>
      <c r="G97" s="21"/>
      <c r="H97" s="12"/>
      <c r="I97" s="12"/>
      <c r="J97" s="20"/>
      <c r="K97" s="20"/>
      <c r="L97" s="20"/>
      <c r="M97" s="20"/>
      <c r="N97" s="20"/>
      <c r="O97" s="20"/>
      <c r="P97" s="20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idden="1">
      <c r="A98" s="8"/>
      <c r="B98" s="8"/>
      <c r="C98" s="8"/>
      <c r="D98" s="8"/>
      <c r="E98" s="12"/>
      <c r="F98" s="12"/>
      <c r="G98" s="21"/>
      <c r="H98" s="12"/>
      <c r="I98" s="12"/>
      <c r="J98" s="20"/>
      <c r="K98" s="20"/>
      <c r="L98" s="20"/>
      <c r="M98" s="20"/>
      <c r="N98" s="20"/>
      <c r="O98" s="20"/>
      <c r="P98" s="20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idden="1">
      <c r="A99" s="8"/>
      <c r="B99" s="8"/>
      <c r="C99" s="8"/>
      <c r="D99" s="8"/>
      <c r="E99" s="12"/>
      <c r="F99" s="12"/>
      <c r="G99" s="21"/>
      <c r="H99" s="12"/>
      <c r="I99" s="12"/>
      <c r="J99" s="20"/>
      <c r="K99" s="20"/>
      <c r="L99" s="20"/>
      <c r="M99" s="20"/>
      <c r="N99" s="20"/>
      <c r="O99" s="20"/>
      <c r="P99" s="20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idden="1">
      <c r="A100" s="8"/>
      <c r="B100" s="8"/>
      <c r="C100" s="8"/>
      <c r="D100" s="8"/>
      <c r="E100" s="12"/>
      <c r="F100" s="12"/>
      <c r="G100" s="21"/>
      <c r="H100" s="12"/>
      <c r="I100" s="12"/>
      <c r="J100" s="20"/>
      <c r="K100" s="20"/>
      <c r="L100" s="20"/>
      <c r="M100" s="20"/>
      <c r="N100" s="20"/>
      <c r="O100" s="20"/>
      <c r="P100" s="20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idden="1">
      <c r="A101" s="8"/>
      <c r="B101" s="8"/>
      <c r="C101" s="8"/>
      <c r="D101" s="8"/>
      <c r="E101" s="12"/>
      <c r="F101" s="12"/>
      <c r="G101" s="21"/>
      <c r="H101" s="12"/>
      <c r="I101" s="12"/>
      <c r="J101" s="20"/>
      <c r="K101" s="20"/>
      <c r="L101" s="20"/>
      <c r="M101" s="20"/>
      <c r="N101" s="20"/>
      <c r="O101" s="20"/>
      <c r="P101" s="20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idden="1">
      <c r="A102" s="8"/>
      <c r="B102" s="8"/>
      <c r="C102" s="8"/>
      <c r="D102" s="8"/>
      <c r="E102" s="12"/>
      <c r="F102" s="12"/>
      <c r="G102" s="21"/>
      <c r="H102" s="12"/>
      <c r="I102" s="12"/>
      <c r="J102" s="20"/>
      <c r="K102" s="20"/>
      <c r="L102" s="20"/>
      <c r="M102" s="20"/>
      <c r="N102" s="20"/>
      <c r="O102" s="20"/>
      <c r="P102" s="20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idden="1">
      <c r="A103" s="8"/>
      <c r="B103" s="8"/>
      <c r="C103" s="8"/>
      <c r="D103" s="8"/>
      <c r="E103" s="12"/>
      <c r="F103" s="12"/>
      <c r="G103" s="21"/>
      <c r="H103" s="12"/>
      <c r="I103" s="12"/>
      <c r="J103" s="20"/>
      <c r="K103" s="20"/>
      <c r="L103" s="20"/>
      <c r="M103" s="20"/>
      <c r="N103" s="20"/>
      <c r="O103" s="20"/>
      <c r="P103" s="20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idden="1">
      <c r="A104" s="8"/>
      <c r="B104" s="8"/>
      <c r="C104" s="8"/>
      <c r="D104" s="8"/>
      <c r="E104" s="12"/>
      <c r="F104" s="12"/>
      <c r="G104" s="21"/>
      <c r="H104" s="12"/>
      <c r="I104" s="12"/>
      <c r="J104" s="20"/>
      <c r="K104" s="20"/>
      <c r="L104" s="20"/>
      <c r="M104" s="20"/>
      <c r="N104" s="20"/>
      <c r="O104" s="20"/>
      <c r="P104" s="20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idden="1">
      <c r="A105" s="8"/>
      <c r="B105" s="8"/>
      <c r="C105" s="8"/>
      <c r="D105" s="8"/>
      <c r="E105" s="12"/>
      <c r="F105" s="12"/>
      <c r="G105" s="21"/>
      <c r="H105" s="12"/>
      <c r="I105" s="12"/>
      <c r="J105" s="20"/>
      <c r="K105" s="20"/>
      <c r="L105" s="20"/>
      <c r="M105" s="20"/>
      <c r="N105" s="20"/>
      <c r="O105" s="20"/>
      <c r="P105" s="20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idden="1">
      <c r="A106" s="8"/>
      <c r="B106" s="8"/>
      <c r="C106" s="8"/>
      <c r="D106" s="8"/>
      <c r="E106" s="12"/>
      <c r="F106" s="12"/>
      <c r="G106" s="21"/>
      <c r="H106" s="12"/>
      <c r="I106" s="12"/>
      <c r="J106" s="20"/>
      <c r="K106" s="20"/>
      <c r="L106" s="20"/>
      <c r="M106" s="20"/>
      <c r="N106" s="20"/>
      <c r="O106" s="20"/>
      <c r="P106" s="20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idden="1">
      <c r="A107" s="8"/>
      <c r="B107" s="8"/>
      <c r="C107" s="8"/>
      <c r="D107" s="8"/>
      <c r="E107" s="12"/>
      <c r="F107" s="12"/>
      <c r="G107" s="21"/>
      <c r="H107" s="12"/>
      <c r="I107" s="12"/>
      <c r="J107" s="20"/>
      <c r="K107" s="20"/>
      <c r="L107" s="20"/>
      <c r="M107" s="20"/>
      <c r="N107" s="20"/>
      <c r="O107" s="20"/>
      <c r="P107" s="20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idden="1">
      <c r="A108" s="8"/>
      <c r="B108" s="8"/>
      <c r="C108" s="8"/>
      <c r="D108" s="8"/>
      <c r="E108" s="12"/>
      <c r="F108" s="12"/>
      <c r="G108" s="21"/>
      <c r="H108" s="12"/>
      <c r="I108" s="12"/>
      <c r="J108" s="20"/>
      <c r="K108" s="20"/>
      <c r="L108" s="20"/>
      <c r="M108" s="20"/>
      <c r="N108" s="20"/>
      <c r="O108" s="20"/>
      <c r="P108" s="20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idden="1">
      <c r="A109" s="8"/>
      <c r="B109" s="8"/>
      <c r="C109" s="8"/>
      <c r="D109" s="8"/>
      <c r="E109" s="12"/>
      <c r="F109" s="12"/>
      <c r="G109" s="21"/>
      <c r="H109" s="12"/>
      <c r="I109" s="12"/>
      <c r="J109" s="20"/>
      <c r="K109" s="20"/>
      <c r="L109" s="20"/>
      <c r="M109" s="20"/>
      <c r="N109" s="20"/>
      <c r="O109" s="20"/>
      <c r="P109" s="20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idden="1">
      <c r="A110" s="8"/>
      <c r="B110" s="8"/>
      <c r="C110" s="8"/>
      <c r="D110" s="8"/>
      <c r="E110" s="12"/>
      <c r="F110" s="12"/>
      <c r="G110" s="21"/>
      <c r="H110" s="12"/>
      <c r="I110" s="12"/>
      <c r="J110" s="20"/>
      <c r="K110" s="20"/>
      <c r="L110" s="20"/>
      <c r="M110" s="20"/>
      <c r="N110" s="20"/>
      <c r="O110" s="20"/>
      <c r="P110" s="20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idden="1">
      <c r="A111" s="8"/>
      <c r="B111" s="8"/>
      <c r="C111" s="8"/>
      <c r="D111" s="8"/>
      <c r="E111" s="12"/>
      <c r="F111" s="12"/>
      <c r="G111" s="21"/>
      <c r="H111" s="12"/>
      <c r="I111" s="12"/>
      <c r="J111" s="20"/>
      <c r="K111" s="20"/>
      <c r="L111" s="20"/>
      <c r="M111" s="20"/>
      <c r="N111" s="20"/>
      <c r="O111" s="20"/>
      <c r="P111" s="20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idden="1">
      <c r="A112" s="8"/>
      <c r="B112" s="8"/>
      <c r="C112" s="8"/>
      <c r="D112" s="8"/>
      <c r="E112" s="12"/>
      <c r="F112" s="12"/>
      <c r="G112" s="21"/>
      <c r="H112" s="12"/>
      <c r="I112" s="12"/>
      <c r="J112" s="20"/>
      <c r="K112" s="20"/>
      <c r="L112" s="20"/>
      <c r="M112" s="20"/>
      <c r="N112" s="20"/>
      <c r="O112" s="20"/>
      <c r="P112" s="20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idden="1">
      <c r="A113" s="8"/>
      <c r="B113" s="8"/>
      <c r="C113" s="8"/>
      <c r="D113" s="8"/>
      <c r="E113" s="12"/>
      <c r="F113" s="12"/>
      <c r="G113" s="21"/>
      <c r="H113" s="12"/>
      <c r="I113" s="12"/>
      <c r="J113" s="20"/>
      <c r="K113" s="20"/>
      <c r="L113" s="20"/>
      <c r="M113" s="20"/>
      <c r="N113" s="20"/>
      <c r="O113" s="20"/>
      <c r="P113" s="20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idden="1">
      <c r="A114" s="8"/>
      <c r="B114" s="8"/>
      <c r="C114" s="8"/>
      <c r="D114" s="8"/>
      <c r="E114" s="12"/>
      <c r="F114" s="12"/>
      <c r="G114" s="21"/>
      <c r="H114" s="12"/>
      <c r="I114" s="12"/>
      <c r="J114" s="20"/>
      <c r="K114" s="20"/>
      <c r="L114" s="20"/>
      <c r="M114" s="20"/>
      <c r="N114" s="20"/>
      <c r="O114" s="20"/>
      <c r="P114" s="20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idden="1">
      <c r="A115" s="8"/>
      <c r="B115" s="8"/>
      <c r="C115" s="8"/>
      <c r="D115" s="8"/>
      <c r="E115" s="12"/>
      <c r="F115" s="12"/>
      <c r="G115" s="21"/>
      <c r="H115" s="12"/>
      <c r="I115" s="12"/>
      <c r="J115" s="20"/>
      <c r="K115" s="20"/>
      <c r="L115" s="20"/>
      <c r="M115" s="20"/>
      <c r="N115" s="20"/>
      <c r="O115" s="20"/>
      <c r="P115" s="20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idden="1">
      <c r="A116" s="8"/>
      <c r="B116" s="8"/>
      <c r="C116" s="8"/>
      <c r="D116" s="8"/>
      <c r="E116" s="12"/>
      <c r="F116" s="12"/>
      <c r="G116" s="21"/>
      <c r="H116" s="12"/>
      <c r="I116" s="12"/>
      <c r="J116" s="20"/>
      <c r="K116" s="20"/>
      <c r="L116" s="20"/>
      <c r="M116" s="20"/>
      <c r="N116" s="20"/>
      <c r="O116" s="20"/>
      <c r="P116" s="20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idden="1">
      <c r="A117" s="8"/>
      <c r="B117" s="8"/>
      <c r="C117" s="8"/>
      <c r="D117" s="8"/>
      <c r="E117" s="12"/>
      <c r="F117" s="12"/>
      <c r="G117" s="21"/>
      <c r="H117" s="12"/>
      <c r="I117" s="12"/>
      <c r="J117" s="20"/>
      <c r="K117" s="20"/>
      <c r="L117" s="20"/>
      <c r="M117" s="20"/>
      <c r="N117" s="20"/>
      <c r="O117" s="20"/>
      <c r="P117" s="20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idden="1">
      <c r="A118" s="8"/>
      <c r="B118" s="8"/>
      <c r="C118" s="8"/>
      <c r="D118" s="8"/>
      <c r="E118" s="12"/>
      <c r="F118" s="12"/>
      <c r="G118" s="21"/>
      <c r="H118" s="12"/>
      <c r="I118" s="12"/>
      <c r="J118" s="20"/>
      <c r="K118" s="20"/>
      <c r="L118" s="20"/>
      <c r="M118" s="20"/>
      <c r="N118" s="20"/>
      <c r="O118" s="20"/>
      <c r="P118" s="20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idden="1">
      <c r="A119" s="8"/>
      <c r="B119" s="8"/>
      <c r="C119" s="8"/>
      <c r="D119" s="8"/>
      <c r="E119" s="12"/>
      <c r="F119" s="12"/>
      <c r="G119" s="21"/>
      <c r="H119" s="12"/>
      <c r="I119" s="12"/>
      <c r="J119" s="20"/>
      <c r="K119" s="20"/>
      <c r="L119" s="20"/>
      <c r="M119" s="20"/>
      <c r="N119" s="20"/>
      <c r="O119" s="20"/>
      <c r="P119" s="20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idden="1">
      <c r="A120" s="8"/>
      <c r="B120" s="8"/>
      <c r="C120" s="8"/>
      <c r="D120" s="8"/>
      <c r="E120" s="8"/>
      <c r="F120" s="8"/>
      <c r="G120" s="21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idden="1">
      <c r="A121" s="8"/>
      <c r="B121" s="8"/>
      <c r="C121" s="8"/>
      <c r="D121" s="8"/>
      <c r="E121" s="8"/>
      <c r="F121" s="8"/>
      <c r="G121" s="21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idden="1">
      <c r="A122" s="8"/>
      <c r="B122" s="8"/>
      <c r="C122" s="8"/>
      <c r="D122" s="8"/>
      <c r="E122" s="8"/>
      <c r="F122" s="8"/>
      <c r="G122" s="21"/>
      <c r="H122" s="12"/>
      <c r="I122" s="1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idden="1">
      <c r="A123" s="8"/>
      <c r="B123" s="8"/>
      <c r="C123" s="8"/>
      <c r="D123" s="8"/>
      <c r="E123" s="8"/>
      <c r="F123" s="8"/>
      <c r="G123" s="21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idden="1">
      <c r="A124" s="8"/>
      <c r="B124" s="8"/>
      <c r="C124" s="8"/>
      <c r="D124" s="8"/>
      <c r="E124" s="8"/>
      <c r="F124" s="8"/>
      <c r="G124" s="21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idden="1">
      <c r="A125" s="8"/>
      <c r="B125" s="8"/>
      <c r="C125" s="8"/>
      <c r="D125" s="8"/>
      <c r="E125" s="8"/>
      <c r="F125" s="8"/>
      <c r="G125" s="21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idden="1">
      <c r="A126" s="8"/>
      <c r="B126" s="8"/>
      <c r="C126" s="8"/>
      <c r="D126" s="8"/>
      <c r="E126" s="8"/>
      <c r="F126" s="8"/>
      <c r="G126" s="21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idden="1">
      <c r="A127" s="8"/>
      <c r="B127" s="8"/>
      <c r="C127" s="8"/>
      <c r="D127" s="8"/>
      <c r="E127" s="8"/>
      <c r="F127" s="8"/>
      <c r="G127" s="21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idden="1">
      <c r="A128" s="8"/>
      <c r="B128" s="8"/>
      <c r="C128" s="8"/>
      <c r="D128" s="8"/>
      <c r="E128" s="8"/>
      <c r="F128" s="8"/>
      <c r="G128" s="21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idden="1">
      <c r="A129" s="8"/>
      <c r="B129" s="8"/>
      <c r="C129" s="8"/>
      <c r="D129" s="8"/>
      <c r="E129" s="8"/>
      <c r="F129" s="8"/>
      <c r="G129" s="21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idden="1">
      <c r="A130" s="8"/>
      <c r="B130" s="8"/>
      <c r="C130" s="8"/>
      <c r="D130" s="8"/>
      <c r="E130" s="8"/>
      <c r="F130" s="8"/>
      <c r="G130" s="21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idden="1">
      <c r="A131" s="8"/>
      <c r="B131" s="8"/>
      <c r="C131" s="8"/>
      <c r="D131" s="8"/>
      <c r="E131" s="8"/>
      <c r="F131" s="8"/>
      <c r="G131" s="21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idden="1">
      <c r="A132" s="8"/>
      <c r="B132" s="8"/>
      <c r="C132" s="8"/>
      <c r="D132" s="8"/>
      <c r="E132" s="8"/>
      <c r="F132" s="8"/>
      <c r="G132" s="21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idden="1">
      <c r="A133" s="8"/>
      <c r="B133" s="8"/>
      <c r="C133" s="8"/>
      <c r="D133" s="8"/>
      <c r="E133" s="8"/>
      <c r="F133" s="8"/>
      <c r="G133" s="21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idden="1">
      <c r="A134" s="8"/>
      <c r="B134" s="8"/>
      <c r="C134" s="8"/>
      <c r="D134" s="8"/>
      <c r="E134" s="8"/>
      <c r="F134" s="8"/>
      <c r="G134" s="21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idden="1">
      <c r="A135" s="8"/>
      <c r="B135" s="8"/>
      <c r="C135" s="8"/>
      <c r="D135" s="8"/>
      <c r="E135" s="8"/>
      <c r="F135" s="8"/>
      <c r="G135" s="21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idden="1">
      <c r="A136" s="8"/>
      <c r="B136" s="8"/>
      <c r="C136" s="8"/>
      <c r="D136" s="8"/>
      <c r="E136" s="8"/>
      <c r="F136" s="8"/>
      <c r="G136" s="21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idden="1">
      <c r="A137" s="8"/>
      <c r="B137" s="8"/>
      <c r="C137" s="8"/>
      <c r="D137" s="8"/>
      <c r="E137" s="8"/>
      <c r="F137" s="8"/>
      <c r="G137" s="21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idden="1">
      <c r="A138" s="8"/>
      <c r="B138" s="8"/>
      <c r="C138" s="8"/>
      <c r="D138" s="8"/>
      <c r="E138" s="8"/>
      <c r="F138" s="8"/>
      <c r="G138" s="21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idden="1">
      <c r="A139" s="8"/>
      <c r="B139" s="8"/>
      <c r="C139" s="8"/>
      <c r="D139" s="8"/>
      <c r="E139" s="8"/>
      <c r="F139" s="8"/>
      <c r="G139" s="21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idden="1">
      <c r="A140" s="8"/>
      <c r="B140" s="8"/>
      <c r="C140" s="8"/>
      <c r="D140" s="8"/>
      <c r="E140" s="8"/>
      <c r="F140" s="8"/>
      <c r="G140" s="21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idden="1">
      <c r="A141" s="8"/>
      <c r="B141" s="8"/>
      <c r="C141" s="8"/>
      <c r="D141" s="8"/>
      <c r="E141" s="8"/>
      <c r="F141" s="8"/>
      <c r="G141" s="21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idden="1">
      <c r="A142" s="8"/>
      <c r="B142" s="8"/>
      <c r="C142" s="8"/>
      <c r="D142" s="8"/>
      <c r="E142" s="8"/>
      <c r="F142" s="8"/>
      <c r="G142" s="21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idden="1">
      <c r="A143" s="8"/>
      <c r="B143" s="8"/>
      <c r="C143" s="8"/>
      <c r="D143" s="8"/>
      <c r="E143" s="8"/>
      <c r="F143" s="8"/>
      <c r="G143" s="21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idden="1">
      <c r="A144" s="8"/>
      <c r="B144" s="8"/>
      <c r="C144" s="8"/>
      <c r="D144" s="8"/>
      <c r="E144" s="8"/>
      <c r="F144" s="8"/>
      <c r="G144" s="21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idden="1">
      <c r="A145" s="8"/>
      <c r="B145" s="8"/>
      <c r="C145" s="8"/>
      <c r="D145" s="8"/>
      <c r="E145" s="8"/>
      <c r="F145" s="8"/>
      <c r="G145" s="21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idden="1">
      <c r="A146" s="8"/>
      <c r="B146" s="8"/>
      <c r="C146" s="8"/>
      <c r="D146" s="8"/>
      <c r="E146" s="8"/>
      <c r="F146" s="8"/>
      <c r="G146" s="21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idden="1">
      <c r="A147" s="8"/>
      <c r="B147" s="8"/>
      <c r="C147" s="8"/>
      <c r="D147" s="8"/>
      <c r="E147" s="8"/>
      <c r="F147" s="8"/>
      <c r="G147" s="21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idden="1">
      <c r="A148" s="8"/>
      <c r="B148" s="8"/>
      <c r="C148" s="8"/>
      <c r="D148" s="8"/>
      <c r="E148" s="8"/>
      <c r="F148" s="8"/>
      <c r="G148" s="21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idden="1">
      <c r="A149" s="8"/>
      <c r="B149" s="8"/>
      <c r="C149" s="8"/>
      <c r="D149" s="8"/>
      <c r="E149" s="8"/>
      <c r="F149" s="8"/>
      <c r="G149" s="21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idden="1">
      <c r="A150" s="8"/>
      <c r="B150" s="8"/>
      <c r="C150" s="8"/>
      <c r="D150" s="8"/>
      <c r="E150" s="8"/>
      <c r="F150" s="8"/>
      <c r="G150" s="21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idden="1">
      <c r="A151" s="8"/>
      <c r="B151" s="8"/>
      <c r="C151" s="8"/>
      <c r="D151" s="8"/>
      <c r="E151" s="8"/>
      <c r="F151" s="8"/>
      <c r="G151" s="21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idden="1">
      <c r="A152" s="8"/>
      <c r="B152" s="8"/>
      <c r="C152" s="8"/>
      <c r="D152" s="8"/>
      <c r="E152" s="8"/>
      <c r="F152" s="8"/>
      <c r="G152" s="21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idden="1">
      <c r="A153" s="8"/>
      <c r="B153" s="8"/>
      <c r="C153" s="8"/>
      <c r="D153" s="8"/>
      <c r="E153" s="8"/>
      <c r="F153" s="8"/>
      <c r="G153" s="21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idden="1">
      <c r="A154" s="8"/>
      <c r="B154" s="8"/>
      <c r="C154" s="8"/>
      <c r="D154" s="8"/>
      <c r="E154" s="8"/>
      <c r="F154" s="8"/>
      <c r="G154" s="21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idden="1">
      <c r="A155" s="8"/>
      <c r="B155" s="8"/>
      <c r="C155" s="8"/>
      <c r="D155" s="8"/>
      <c r="E155" s="8"/>
      <c r="F155" s="8"/>
      <c r="G155" s="21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idden="1">
      <c r="A156" s="8"/>
      <c r="B156" s="8"/>
      <c r="C156" s="8"/>
      <c r="D156" s="8"/>
      <c r="E156" s="8"/>
      <c r="F156" s="8"/>
      <c r="G156" s="21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idden="1">
      <c r="A157" s="8"/>
      <c r="B157" s="8"/>
      <c r="C157" s="8"/>
      <c r="D157" s="8"/>
      <c r="E157" s="8"/>
      <c r="F157" s="8"/>
      <c r="G157" s="21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idden="1">
      <c r="A158" s="8"/>
      <c r="B158" s="8"/>
      <c r="C158" s="8"/>
      <c r="D158" s="8"/>
      <c r="E158" s="8"/>
      <c r="F158" s="8"/>
      <c r="G158" s="21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idden="1">
      <c r="A159" s="8"/>
      <c r="B159" s="8"/>
      <c r="C159" s="8"/>
      <c r="D159" s="8"/>
      <c r="E159" s="8"/>
      <c r="F159" s="8"/>
      <c r="G159" s="21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idden="1">
      <c r="A160" s="8"/>
      <c r="B160" s="8"/>
      <c r="C160" s="8"/>
      <c r="D160" s="8"/>
      <c r="E160" s="8"/>
      <c r="F160" s="8"/>
      <c r="G160" s="21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idden="1">
      <c r="A161" s="8"/>
      <c r="B161" s="8"/>
      <c r="C161" s="8"/>
      <c r="D161" s="8"/>
      <c r="E161" s="8"/>
      <c r="F161" s="8"/>
      <c r="G161" s="21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idden="1">
      <c r="A162" s="8"/>
      <c r="B162" s="8"/>
      <c r="C162" s="8"/>
      <c r="D162" s="8"/>
      <c r="E162" s="8"/>
      <c r="F162" s="8"/>
      <c r="G162" s="21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idden="1">
      <c r="A163" s="8"/>
      <c r="B163" s="8"/>
      <c r="C163" s="8"/>
      <c r="D163" s="8"/>
      <c r="E163" s="8"/>
      <c r="F163" s="8"/>
      <c r="G163" s="21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idden="1">
      <c r="A164" s="8"/>
      <c r="B164" s="8"/>
      <c r="C164" s="8"/>
      <c r="D164" s="8"/>
      <c r="E164" s="8"/>
      <c r="F164" s="8"/>
      <c r="G164" s="21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idden="1">
      <c r="A165" s="8"/>
      <c r="B165" s="8"/>
      <c r="C165" s="8"/>
      <c r="D165" s="8"/>
      <c r="E165" s="8"/>
      <c r="F165" s="8"/>
      <c r="G165" s="21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idden="1">
      <c r="A166" s="8"/>
      <c r="B166" s="8"/>
      <c r="C166" s="8"/>
      <c r="D166" s="8"/>
      <c r="E166" s="8"/>
      <c r="F166" s="8"/>
      <c r="G166" s="21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idden="1">
      <c r="A167" s="8"/>
      <c r="B167" s="8"/>
      <c r="C167" s="8"/>
      <c r="D167" s="8"/>
      <c r="E167" s="8"/>
      <c r="F167" s="8"/>
      <c r="G167" s="21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idden="1">
      <c r="A168" s="8"/>
      <c r="B168" s="8"/>
      <c r="C168" s="8"/>
      <c r="D168" s="8"/>
      <c r="E168" s="8"/>
      <c r="F168" s="8"/>
      <c r="G168" s="21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idden="1">
      <c r="A169" s="8"/>
      <c r="B169" s="8"/>
      <c r="C169" s="8"/>
      <c r="D169" s="8"/>
      <c r="E169" s="8"/>
      <c r="F169" s="8"/>
      <c r="G169" s="21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idden="1">
      <c r="A170" s="8"/>
      <c r="B170" s="8"/>
      <c r="C170" s="8"/>
      <c r="D170" s="8"/>
      <c r="E170" s="8"/>
      <c r="F170" s="8"/>
      <c r="G170" s="21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idden="1">
      <c r="A171" s="8"/>
      <c r="B171" s="8"/>
      <c r="C171" s="8"/>
      <c r="D171" s="8"/>
      <c r="E171" s="8"/>
      <c r="F171" s="8"/>
      <c r="G171" s="21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idden="1">
      <c r="A172" s="8"/>
      <c r="B172" s="8"/>
      <c r="C172" s="8"/>
      <c r="D172" s="8"/>
      <c r="E172" s="8"/>
      <c r="F172" s="8"/>
      <c r="G172" s="21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idden="1">
      <c r="A173" s="8"/>
      <c r="B173" s="8"/>
      <c r="C173" s="8"/>
      <c r="D173" s="8"/>
      <c r="E173" s="8"/>
      <c r="F173" s="8"/>
      <c r="G173" s="21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idden="1">
      <c r="A174" s="8"/>
      <c r="B174" s="8"/>
      <c r="C174" s="8"/>
      <c r="D174" s="8"/>
      <c r="E174" s="8"/>
      <c r="F174" s="8"/>
      <c r="G174" s="21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idden="1">
      <c r="A175" s="8"/>
      <c r="B175" s="8"/>
      <c r="C175" s="8"/>
      <c r="D175" s="8"/>
      <c r="E175" s="8"/>
      <c r="F175" s="8"/>
      <c r="G175" s="21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idden="1">
      <c r="A176" s="8"/>
      <c r="B176" s="8"/>
      <c r="C176" s="8"/>
      <c r="D176" s="8"/>
      <c r="E176" s="8"/>
      <c r="F176" s="8"/>
      <c r="G176" s="21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idden="1">
      <c r="A177" s="8"/>
      <c r="B177" s="8"/>
      <c r="C177" s="8"/>
      <c r="D177" s="8"/>
      <c r="E177" s="8"/>
      <c r="F177" s="8"/>
      <c r="G177" s="21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idden="1">
      <c r="A178" s="8"/>
      <c r="B178" s="8"/>
      <c r="C178" s="8"/>
      <c r="D178" s="8"/>
      <c r="E178" s="8"/>
      <c r="F178" s="8"/>
      <c r="G178" s="21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idden="1">
      <c r="A179" s="8"/>
      <c r="B179" s="8"/>
      <c r="C179" s="8"/>
      <c r="D179" s="8"/>
      <c r="E179" s="8"/>
      <c r="F179" s="8"/>
      <c r="G179" s="21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idden="1">
      <c r="A180" s="8"/>
      <c r="B180" s="8"/>
      <c r="C180" s="8"/>
      <c r="D180" s="8"/>
      <c r="E180" s="8"/>
      <c r="F180" s="8"/>
      <c r="G180" s="21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idden="1">
      <c r="A181" s="8"/>
      <c r="B181" s="8"/>
      <c r="C181" s="8"/>
      <c r="D181" s="8"/>
      <c r="E181" s="8"/>
      <c r="F181" s="8"/>
      <c r="G181" s="21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idden="1">
      <c r="A182" s="8"/>
      <c r="B182" s="8"/>
      <c r="C182" s="8"/>
      <c r="D182" s="8"/>
      <c r="E182" s="8"/>
      <c r="F182" s="8"/>
      <c r="G182" s="21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idden="1">
      <c r="A183" s="8"/>
      <c r="B183" s="8"/>
      <c r="C183" s="8"/>
      <c r="D183" s="8"/>
      <c r="E183" s="8"/>
      <c r="F183" s="8"/>
      <c r="G183" s="21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idden="1">
      <c r="A184" s="8"/>
      <c r="B184" s="8"/>
      <c r="C184" s="8"/>
      <c r="D184" s="8"/>
      <c r="E184" s="8"/>
      <c r="F184" s="8"/>
      <c r="G184" s="21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idden="1">
      <c r="A185" s="8"/>
      <c r="B185" s="8"/>
      <c r="C185" s="8"/>
      <c r="D185" s="8"/>
      <c r="E185" s="8"/>
      <c r="F185" s="8"/>
      <c r="G185" s="21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idden="1">
      <c r="A186" s="8"/>
      <c r="B186" s="8"/>
      <c r="C186" s="8"/>
      <c r="D186" s="8"/>
      <c r="E186" s="8"/>
      <c r="F186" s="8"/>
      <c r="G186" s="21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idden="1">
      <c r="A187" s="8"/>
      <c r="B187" s="8"/>
      <c r="C187" s="8"/>
      <c r="D187" s="8"/>
      <c r="E187" s="8"/>
      <c r="F187" s="8"/>
      <c r="G187" s="21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idden="1">
      <c r="A188" s="8"/>
      <c r="B188" s="8"/>
      <c r="C188" s="8"/>
      <c r="D188" s="8"/>
      <c r="E188" s="8"/>
      <c r="F188" s="8"/>
      <c r="G188" s="21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idden="1">
      <c r="A189" s="8"/>
      <c r="B189" s="8"/>
      <c r="C189" s="8"/>
      <c r="D189" s="8"/>
      <c r="E189" s="8"/>
      <c r="F189" s="8"/>
      <c r="G189" s="21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idden="1">
      <c r="A190" s="8"/>
      <c r="B190" s="8"/>
      <c r="C190" s="8"/>
      <c r="D190" s="8"/>
      <c r="E190" s="8"/>
      <c r="F190" s="8"/>
      <c r="G190" s="21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idden="1">
      <c r="A191" s="8"/>
      <c r="B191" s="8"/>
      <c r="C191" s="8"/>
      <c r="D191" s="8"/>
      <c r="E191" s="8"/>
      <c r="F191" s="8"/>
      <c r="G191" s="21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idden="1">
      <c r="A192" s="8"/>
      <c r="B192" s="8"/>
      <c r="C192" s="8"/>
      <c r="D192" s="8"/>
      <c r="E192" s="8"/>
      <c r="F192" s="8"/>
      <c r="G192" s="21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idden="1">
      <c r="A193" s="8"/>
      <c r="B193" s="8"/>
      <c r="C193" s="8"/>
      <c r="D193" s="8"/>
      <c r="E193" s="8"/>
      <c r="F193" s="8"/>
      <c r="G193" s="21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idden="1">
      <c r="A194" s="8"/>
      <c r="B194" s="8"/>
      <c r="C194" s="8"/>
      <c r="D194" s="8"/>
      <c r="E194" s="8"/>
      <c r="F194" s="8"/>
      <c r="G194" s="21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idden="1">
      <c r="A195" s="8"/>
      <c r="B195" s="8"/>
      <c r="C195" s="8"/>
      <c r="D195" s="8"/>
      <c r="E195" s="8"/>
      <c r="F195" s="8"/>
      <c r="G195" s="21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idden="1">
      <c r="A196" s="8"/>
      <c r="B196" s="8"/>
      <c r="C196" s="8"/>
      <c r="D196" s="8"/>
      <c r="E196" s="8"/>
      <c r="F196" s="8"/>
      <c r="G196" s="21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idden="1">
      <c r="A197" s="8"/>
      <c r="B197" s="8"/>
      <c r="C197" s="8"/>
      <c r="D197" s="8"/>
      <c r="E197" s="8"/>
      <c r="F197" s="8"/>
      <c r="G197" s="21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idden="1">
      <c r="A198" s="8"/>
      <c r="B198" s="8"/>
      <c r="C198" s="8"/>
      <c r="D198" s="8"/>
      <c r="E198" s="8"/>
      <c r="F198" s="8"/>
      <c r="G198" s="21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idden="1">
      <c r="A199" s="8"/>
      <c r="B199" s="8"/>
      <c r="C199" s="8"/>
      <c r="D199" s="8"/>
      <c r="E199" s="8"/>
      <c r="F199" s="8"/>
      <c r="G199" s="21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idden="1">
      <c r="A200" s="8"/>
      <c r="B200" s="8"/>
      <c r="C200" s="8"/>
      <c r="D200" s="8"/>
      <c r="E200" s="8"/>
      <c r="F200" s="8"/>
      <c r="G200" s="21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idden="1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>
      <c r="A680" s="8"/>
      <c r="B680" s="8"/>
      <c r="C680" s="8"/>
      <c r="D680" s="8"/>
      <c r="E680" s="8"/>
      <c r="F680" s="8"/>
      <c r="G680" s="21"/>
      <c r="H680" s="12"/>
      <c r="I680" s="12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idden="1">
      <c r="A681" s="8"/>
      <c r="B681" s="8"/>
      <c r="C681" s="8"/>
      <c r="D681" s="8"/>
      <c r="E681" s="8"/>
      <c r="F681" s="8"/>
      <c r="G681" s="21"/>
      <c r="H681" s="12"/>
      <c r="I681" s="12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idden="1">
      <c r="A682" s="8"/>
      <c r="B682" s="8"/>
      <c r="C682" s="8"/>
      <c r="D682" s="8"/>
      <c r="E682" s="8"/>
      <c r="F682" s="8"/>
      <c r="G682" s="21"/>
      <c r="H682" s="12"/>
      <c r="I682" s="12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idden="1">
      <c r="A683" s="8"/>
      <c r="B683" s="8"/>
      <c r="C683" s="8"/>
      <c r="D683" s="8"/>
      <c r="E683" s="8"/>
      <c r="F683" s="8"/>
      <c r="G683" s="21"/>
      <c r="H683" s="12"/>
      <c r="I683" s="12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idden="1">
      <c r="A684" s="8"/>
      <c r="B684" s="8"/>
      <c r="C684" s="8"/>
      <c r="D684" s="8"/>
      <c r="E684" s="8"/>
      <c r="F684" s="8"/>
      <c r="G684" s="21"/>
      <c r="H684" s="12"/>
      <c r="I684" s="12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idden="1">
      <c r="A685" s="8"/>
      <c r="B685" s="8"/>
      <c r="C685" s="8"/>
      <c r="D685" s="8"/>
      <c r="E685" s="8"/>
      <c r="F685" s="8"/>
      <c r="G685" s="21"/>
      <c r="H685" s="12"/>
      <c r="I685" s="12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idden="1">
      <c r="A686" s="8"/>
      <c r="B686" s="8"/>
      <c r="C686" s="8"/>
      <c r="D686" s="8"/>
      <c r="E686" s="8"/>
      <c r="F686" s="8"/>
      <c r="G686" s="21"/>
      <c r="H686" s="12"/>
      <c r="I686" s="12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idden="1">
      <c r="A687" s="8"/>
      <c r="B687" s="8"/>
      <c r="C687" s="8"/>
      <c r="D687" s="8"/>
      <c r="E687" s="8"/>
      <c r="F687" s="8"/>
      <c r="G687" s="21"/>
      <c r="H687" s="12"/>
      <c r="I687" s="12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idden="1">
      <c r="A688" s="8"/>
      <c r="B688" s="8"/>
      <c r="C688" s="8"/>
      <c r="D688" s="8"/>
      <c r="E688" s="8"/>
      <c r="F688" s="8"/>
      <c r="G688" s="21"/>
      <c r="H688" s="12"/>
      <c r="I688" s="12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idden="1">
      <c r="A689" s="8"/>
      <c r="B689" s="8"/>
      <c r="C689" s="8"/>
      <c r="D689" s="8"/>
      <c r="E689" s="8"/>
      <c r="F689" s="8"/>
      <c r="G689" s="21"/>
      <c r="H689" s="12"/>
      <c r="I689" s="12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idden="1">
      <c r="A690" s="8"/>
      <c r="B690" s="8"/>
      <c r="C690" s="8"/>
      <c r="D690" s="8"/>
      <c r="E690" s="8"/>
      <c r="F690" s="8"/>
      <c r="G690" s="21"/>
      <c r="H690" s="12"/>
      <c r="I690" s="12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idden="1">
      <c r="A691" s="8"/>
      <c r="B691" s="8"/>
      <c r="C691" s="8"/>
      <c r="D691" s="8"/>
      <c r="E691" s="8"/>
      <c r="F691" s="8"/>
      <c r="G691" s="21"/>
      <c r="H691" s="12"/>
      <c r="I691" s="12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idden="1">
      <c r="A692" s="8"/>
      <c r="B692" s="8"/>
      <c r="C692" s="8"/>
      <c r="D692" s="8"/>
      <c r="E692" s="8"/>
      <c r="F692" s="8"/>
      <c r="G692" s="21"/>
      <c r="H692" s="12"/>
      <c r="I692" s="12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idden="1">
      <c r="A693" s="8"/>
      <c r="B693" s="8"/>
      <c r="C693" s="8"/>
      <c r="D693" s="8"/>
      <c r="E693" s="8"/>
      <c r="F693" s="8"/>
      <c r="G693" s="21"/>
      <c r="H693" s="12"/>
      <c r="I693" s="12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idden="1">
      <c r="A694" s="8"/>
      <c r="B694" s="8"/>
      <c r="C694" s="8"/>
      <c r="D694" s="8"/>
      <c r="E694" s="8"/>
      <c r="F694" s="8"/>
      <c r="G694" s="21"/>
      <c r="H694" s="12"/>
      <c r="I694" s="12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idden="1">
      <c r="A695" s="8"/>
      <c r="B695" s="8"/>
      <c r="C695" s="8"/>
      <c r="D695" s="8"/>
      <c r="E695" s="8"/>
      <c r="F695" s="8"/>
      <c r="G695" s="21"/>
      <c r="H695" s="12"/>
      <c r="I695" s="12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idden="1">
      <c r="A696" s="8"/>
      <c r="B696" s="8"/>
      <c r="C696" s="8"/>
      <c r="D696" s="8"/>
      <c r="E696" s="8"/>
      <c r="F696" s="8"/>
      <c r="G696" s="21"/>
      <c r="H696" s="12"/>
      <c r="I696" s="12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idden="1">
      <c r="A697" s="8"/>
      <c r="B697" s="8"/>
      <c r="C697" s="8"/>
      <c r="D697" s="8"/>
      <c r="E697" s="8"/>
      <c r="F697" s="8"/>
      <c r="G697" s="21"/>
      <c r="H697" s="12"/>
      <c r="I697" s="12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idden="1">
      <c r="A698" s="8"/>
      <c r="B698" s="8"/>
      <c r="C698" s="8"/>
      <c r="D698" s="8"/>
      <c r="E698" s="8"/>
      <c r="F698" s="8"/>
      <c r="G698" s="21"/>
      <c r="H698" s="12"/>
      <c r="I698" s="12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idden="1">
      <c r="A699" s="8"/>
      <c r="B699" s="8"/>
      <c r="C699" s="8"/>
      <c r="D699" s="8"/>
      <c r="E699" s="8"/>
      <c r="F699" s="8"/>
      <c r="G699" s="21"/>
      <c r="H699" s="12"/>
      <c r="I699" s="12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idden="1">
      <c r="A700" s="8"/>
      <c r="B700" s="8"/>
      <c r="C700" s="8"/>
      <c r="D700" s="8"/>
      <c r="E700" s="8"/>
      <c r="F700" s="8"/>
      <c r="G700" s="21"/>
      <c r="H700" s="12"/>
      <c r="I700" s="12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idden="1">
      <c r="A701" s="8"/>
      <c r="B701" s="8"/>
      <c r="C701" s="8"/>
      <c r="D701" s="8"/>
      <c r="E701" s="8"/>
      <c r="F701" s="8"/>
      <c r="G701" s="21"/>
      <c r="H701" s="12"/>
      <c r="I701" s="12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idden="1">
      <c r="A702" s="8"/>
      <c r="B702" s="8"/>
      <c r="C702" s="8"/>
      <c r="D702" s="8"/>
      <c r="E702" s="8"/>
      <c r="F702" s="8"/>
      <c r="G702" s="21"/>
      <c r="H702" s="12"/>
      <c r="I702" s="12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idden="1">
      <c r="A703" s="8"/>
      <c r="B703" s="8"/>
      <c r="C703" s="8"/>
      <c r="D703" s="8"/>
      <c r="E703" s="8"/>
      <c r="F703" s="8"/>
      <c r="G703" s="21"/>
      <c r="H703" s="12"/>
      <c r="I703" s="12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idden="1">
      <c r="A704" s="8"/>
      <c r="B704" s="8"/>
      <c r="C704" s="8"/>
      <c r="D704" s="8"/>
      <c r="E704" s="8"/>
      <c r="F704" s="8"/>
      <c r="G704" s="21"/>
      <c r="H704" s="12"/>
      <c r="I704" s="12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idden="1">
      <c r="A705" s="8"/>
      <c r="B705" s="8"/>
      <c r="C705" s="8"/>
      <c r="D705" s="8"/>
      <c r="E705" s="8"/>
      <c r="F705" s="8"/>
      <c r="G705" s="21"/>
      <c r="H705" s="12"/>
      <c r="I705" s="12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idden="1">
      <c r="A706" s="8"/>
      <c r="B706" s="8"/>
      <c r="C706" s="8"/>
      <c r="D706" s="8"/>
      <c r="E706" s="8"/>
      <c r="F706" s="8"/>
      <c r="G706" s="21"/>
      <c r="H706" s="12"/>
      <c r="I706" s="12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idden="1">
      <c r="A707" s="8"/>
      <c r="B707" s="8"/>
      <c r="C707" s="8"/>
      <c r="D707" s="8"/>
      <c r="E707" s="8"/>
      <c r="F707" s="8"/>
      <c r="G707" s="21"/>
      <c r="H707" s="12"/>
      <c r="I707" s="12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idden="1">
      <c r="A708" s="8"/>
      <c r="B708" s="8"/>
      <c r="C708" s="8"/>
      <c r="D708" s="8"/>
      <c r="E708" s="8"/>
      <c r="F708" s="8"/>
      <c r="G708" s="21"/>
      <c r="H708" s="12"/>
      <c r="I708" s="12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idden="1">
      <c r="A709" s="8"/>
      <c r="B709" s="8"/>
      <c r="C709" s="8"/>
      <c r="D709" s="8"/>
      <c r="E709" s="8"/>
      <c r="F709" s="8"/>
      <c r="G709" s="21"/>
      <c r="H709" s="12"/>
      <c r="I709" s="12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idden="1">
      <c r="A710" s="8"/>
      <c r="B710" s="8"/>
      <c r="C710" s="8"/>
      <c r="D710" s="8"/>
      <c r="E710" s="8"/>
      <c r="F710" s="8"/>
      <c r="G710" s="21"/>
      <c r="H710" s="12"/>
      <c r="I710" s="12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idden="1">
      <c r="A711" s="8"/>
      <c r="B711" s="8"/>
      <c r="C711" s="8"/>
      <c r="D711" s="8"/>
      <c r="E711" s="8"/>
      <c r="F711" s="8"/>
      <c r="G711" s="21"/>
      <c r="H711" s="12"/>
      <c r="I711" s="12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idden="1">
      <c r="A712" s="8"/>
      <c r="B712" s="8"/>
      <c r="C712" s="8"/>
      <c r="D712" s="8"/>
      <c r="E712" s="8"/>
      <c r="F712" s="8"/>
      <c r="G712" s="21"/>
      <c r="H712" s="12"/>
      <c r="I712" s="12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idden="1">
      <c r="A713" s="8"/>
      <c r="B713" s="8"/>
      <c r="C713" s="8"/>
      <c r="D713" s="8"/>
      <c r="E713" s="8"/>
      <c r="F713" s="8"/>
      <c r="G713" s="21"/>
      <c r="H713" s="12"/>
      <c r="I713" s="12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idden="1">
      <c r="A714" s="8"/>
      <c r="B714" s="8"/>
      <c r="C714" s="8"/>
      <c r="D714" s="8"/>
      <c r="E714" s="8"/>
      <c r="F714" s="8"/>
      <c r="G714" s="21"/>
      <c r="H714" s="12"/>
      <c r="I714" s="12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idden="1">
      <c r="A715" s="8"/>
      <c r="B715" s="8"/>
      <c r="C715" s="8"/>
      <c r="D715" s="8"/>
      <c r="E715" s="8"/>
      <c r="F715" s="8"/>
      <c r="G715" s="21"/>
      <c r="H715" s="12"/>
      <c r="I715" s="12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idden="1">
      <c r="A716" s="8"/>
      <c r="B716" s="8"/>
      <c r="C716" s="8"/>
      <c r="D716" s="8"/>
      <c r="E716" s="8"/>
      <c r="F716" s="8"/>
      <c r="G716" s="21"/>
      <c r="H716" s="12"/>
      <c r="I716" s="12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idden="1">
      <c r="A717" s="8"/>
      <c r="B717" s="8"/>
      <c r="C717" s="8"/>
      <c r="D717" s="8"/>
      <c r="E717" s="8"/>
      <c r="F717" s="8"/>
      <c r="G717" s="21"/>
      <c r="H717" s="12"/>
      <c r="I717" s="12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idden="1">
      <c r="A718" s="8"/>
      <c r="B718" s="8"/>
      <c r="C718" s="8"/>
      <c r="D718" s="8"/>
      <c r="E718" s="8"/>
      <c r="F718" s="8"/>
      <c r="G718" s="21"/>
      <c r="H718" s="12"/>
      <c r="I718" s="12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idden="1">
      <c r="A719" s="8"/>
      <c r="B719" s="8"/>
      <c r="C719" s="8"/>
      <c r="D719" s="8"/>
      <c r="E719" s="8"/>
      <c r="F719" s="8"/>
      <c r="G719" s="21"/>
      <c r="H719" s="12"/>
      <c r="I719" s="12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idden="1">
      <c r="A720" s="8"/>
      <c r="B720" s="8"/>
      <c r="C720" s="8"/>
      <c r="D720" s="8"/>
      <c r="E720" s="8"/>
      <c r="F720" s="8"/>
      <c r="G720" s="21"/>
      <c r="H720" s="12"/>
      <c r="I720" s="12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idden="1">
      <c r="A721" s="8"/>
      <c r="B721" s="8"/>
      <c r="C721" s="8"/>
      <c r="D721" s="8"/>
      <c r="E721" s="8"/>
      <c r="F721" s="8"/>
      <c r="G721" s="21"/>
      <c r="H721" s="12"/>
      <c r="I721" s="12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idden="1">
      <c r="A722" s="8"/>
      <c r="B722" s="8"/>
      <c r="C722" s="8"/>
      <c r="D722" s="8"/>
      <c r="E722" s="8"/>
      <c r="F722" s="8"/>
      <c r="G722" s="21"/>
      <c r="H722" s="12"/>
      <c r="I722" s="12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idden="1">
      <c r="A723" s="8"/>
      <c r="B723" s="8"/>
      <c r="C723" s="8"/>
      <c r="D723" s="8"/>
      <c r="E723" s="8"/>
      <c r="F723" s="8"/>
      <c r="G723" s="21"/>
      <c r="H723" s="12"/>
      <c r="I723" s="12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idden="1">
      <c r="A724" s="8"/>
      <c r="B724" s="8"/>
      <c r="C724" s="8"/>
      <c r="D724" s="8"/>
      <c r="E724" s="8"/>
      <c r="F724" s="8"/>
      <c r="G724" s="21"/>
      <c r="H724" s="12"/>
      <c r="I724" s="12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idden="1">
      <c r="A725" s="8"/>
      <c r="B725" s="8"/>
      <c r="C725" s="8"/>
      <c r="D725" s="8"/>
      <c r="E725" s="8"/>
      <c r="F725" s="8"/>
      <c r="G725" s="21"/>
      <c r="H725" s="12"/>
      <c r="I725" s="12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idden="1">
      <c r="A726" s="8"/>
      <c r="B726" s="8"/>
      <c r="C726" s="8"/>
      <c r="D726" s="8"/>
      <c r="E726" s="8"/>
      <c r="F726" s="8"/>
      <c r="G726" s="21"/>
      <c r="H726" s="12"/>
      <c r="I726" s="12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idden="1">
      <c r="A727" s="8"/>
      <c r="B727" s="8"/>
      <c r="C727" s="8"/>
      <c r="D727" s="8"/>
      <c r="E727" s="8"/>
      <c r="F727" s="8"/>
      <c r="G727" s="21"/>
      <c r="H727" s="12"/>
      <c r="I727" s="12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idden="1">
      <c r="A728" s="8"/>
      <c r="B728" s="8"/>
      <c r="C728" s="8"/>
      <c r="D728" s="8"/>
      <c r="E728" s="8"/>
      <c r="F728" s="8"/>
      <c r="G728" s="21"/>
      <c r="H728" s="12"/>
      <c r="I728" s="12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idden="1">
      <c r="A729" s="8"/>
      <c r="B729" s="8"/>
      <c r="C729" s="8"/>
      <c r="D729" s="8"/>
      <c r="E729" s="8"/>
      <c r="F729" s="8"/>
      <c r="G729" s="21"/>
      <c r="H729" s="12"/>
      <c r="I729" s="12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idden="1">
      <c r="A730" s="8"/>
      <c r="B730" s="8"/>
      <c r="C730" s="8"/>
      <c r="D730" s="8"/>
      <c r="E730" s="8"/>
      <c r="F730" s="8"/>
      <c r="G730" s="21"/>
      <c r="H730" s="12"/>
      <c r="I730" s="12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idden="1">
      <c r="A731" s="8"/>
      <c r="B731" s="8"/>
      <c r="C731" s="8"/>
      <c r="D731" s="8"/>
      <c r="E731" s="8"/>
      <c r="F731" s="8"/>
      <c r="G731" s="21"/>
      <c r="H731" s="12"/>
      <c r="I731" s="12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idden="1">
      <c r="A732" s="8"/>
      <c r="B732" s="8"/>
      <c r="C732" s="8"/>
      <c r="D732" s="8"/>
      <c r="E732" s="8"/>
      <c r="F732" s="8"/>
      <c r="G732" s="21"/>
      <c r="H732" s="12"/>
      <c r="I732" s="12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idden="1">
      <c r="A733" s="8"/>
      <c r="B733" s="8"/>
      <c r="C733" s="8"/>
      <c r="D733" s="8"/>
      <c r="E733" s="8"/>
      <c r="F733" s="8"/>
      <c r="G733" s="21"/>
      <c r="H733" s="12"/>
      <c r="I733" s="12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idden="1">
      <c r="A734" s="8"/>
      <c r="B734" s="8"/>
      <c r="C734" s="8"/>
      <c r="D734" s="8"/>
      <c r="E734" s="8"/>
      <c r="F734" s="8"/>
      <c r="G734" s="21"/>
      <c r="H734" s="12"/>
      <c r="I734" s="1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idden="1">
      <c r="A735" s="8"/>
      <c r="B735" s="8"/>
      <c r="C735" s="8"/>
      <c r="D735" s="8"/>
      <c r="E735" s="8"/>
      <c r="F735" s="8"/>
      <c r="G735" s="21"/>
      <c r="H735" s="12"/>
      <c r="I735" s="12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idden="1">
      <c r="A736" s="8"/>
      <c r="B736" s="8"/>
      <c r="C736" s="8"/>
      <c r="D736" s="8"/>
      <c r="E736" s="8"/>
      <c r="F736" s="8"/>
      <c r="G736" s="21"/>
      <c r="H736" s="12"/>
      <c r="I736" s="12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idden="1">
      <c r="A737" s="8"/>
      <c r="B737" s="8"/>
      <c r="C737" s="8"/>
      <c r="D737" s="8"/>
      <c r="E737" s="8"/>
      <c r="F737" s="8"/>
      <c r="G737" s="21"/>
      <c r="H737" s="12"/>
      <c r="I737" s="12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idden="1">
      <c r="A738" s="8"/>
      <c r="B738" s="8"/>
      <c r="C738" s="8"/>
      <c r="D738" s="8"/>
      <c r="E738" s="8"/>
      <c r="F738" s="8"/>
      <c r="G738" s="21"/>
      <c r="H738" s="12"/>
      <c r="I738" s="12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idden="1">
      <c r="A739" s="8"/>
      <c r="B739" s="8"/>
      <c r="C739" s="8"/>
      <c r="D739" s="8"/>
      <c r="E739" s="8"/>
      <c r="F739" s="8"/>
      <c r="G739" s="21"/>
      <c r="H739" s="12"/>
      <c r="I739" s="12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idden="1">
      <c r="A740" s="8"/>
      <c r="B740" s="8"/>
      <c r="C740" s="8"/>
      <c r="D740" s="8"/>
      <c r="E740" s="8"/>
      <c r="F740" s="8"/>
      <c r="G740" s="21"/>
      <c r="H740" s="12"/>
      <c r="I740" s="12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idden="1">
      <c r="A741" s="8"/>
      <c r="B741" s="8"/>
      <c r="C741" s="8"/>
      <c r="D741" s="8"/>
      <c r="E741" s="8"/>
      <c r="F741" s="8"/>
      <c r="G741" s="21"/>
      <c r="H741" s="12"/>
      <c r="I741" s="12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idden="1">
      <c r="A742" s="8"/>
      <c r="B742" s="8"/>
      <c r="C742" s="8"/>
      <c r="D742" s="8"/>
      <c r="E742" s="8"/>
      <c r="F742" s="8"/>
      <c r="G742" s="21"/>
      <c r="H742" s="12"/>
      <c r="I742" s="12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idden="1">
      <c r="A743" s="8"/>
      <c r="B743" s="8"/>
      <c r="C743" s="8"/>
      <c r="D743" s="8"/>
      <c r="E743" s="8"/>
      <c r="F743" s="8"/>
      <c r="G743" s="21"/>
      <c r="H743" s="12"/>
      <c r="I743" s="12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idden="1">
      <c r="A744" s="8"/>
      <c r="B744" s="8"/>
      <c r="C744" s="8"/>
      <c r="D744" s="8"/>
      <c r="E744" s="8"/>
      <c r="F744" s="8"/>
      <c r="G744" s="21"/>
      <c r="H744" s="12"/>
      <c r="I744" s="12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idden="1">
      <c r="A745" s="8"/>
      <c r="B745" s="8"/>
      <c r="C745" s="8"/>
      <c r="D745" s="8"/>
      <c r="E745" s="8"/>
      <c r="F745" s="8"/>
      <c r="G745" s="21"/>
      <c r="H745" s="12"/>
      <c r="I745" s="12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idden="1">
      <c r="A746" s="8"/>
      <c r="B746" s="8"/>
      <c r="C746" s="8"/>
      <c r="D746" s="8"/>
      <c r="E746" s="8"/>
      <c r="F746" s="8"/>
      <c r="G746" s="21"/>
      <c r="H746" s="12"/>
      <c r="I746" s="12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idden="1">
      <c r="A747" s="8"/>
      <c r="B747" s="8"/>
      <c r="C747" s="8"/>
      <c r="D747" s="8"/>
      <c r="E747" s="8"/>
      <c r="F747" s="8"/>
      <c r="G747" s="21"/>
      <c r="H747" s="12"/>
      <c r="I747" s="12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idden="1">
      <c r="A748" s="8"/>
      <c r="B748" s="8"/>
      <c r="C748" s="8"/>
      <c r="D748" s="8"/>
      <c r="E748" s="8"/>
      <c r="F748" s="8"/>
      <c r="G748" s="21"/>
      <c r="H748" s="12"/>
      <c r="I748" s="12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idden="1">
      <c r="A749" s="8"/>
      <c r="B749" s="8"/>
      <c r="C749" s="8"/>
      <c r="D749" s="8"/>
      <c r="E749" s="8"/>
      <c r="F749" s="8"/>
      <c r="G749" s="21"/>
      <c r="H749" s="12"/>
      <c r="I749" s="12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idden="1">
      <c r="A750" s="8"/>
      <c r="B750" s="8"/>
      <c r="C750" s="8"/>
      <c r="D750" s="8"/>
      <c r="E750" s="8"/>
      <c r="F750" s="8"/>
      <c r="G750" s="21"/>
      <c r="H750" s="12"/>
      <c r="I750" s="12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idden="1">
      <c r="A751" s="8"/>
      <c r="B751" s="8"/>
      <c r="C751" s="8"/>
      <c r="D751" s="8"/>
      <c r="E751" s="8"/>
      <c r="F751" s="8"/>
      <c r="G751" s="21"/>
      <c r="H751" s="12"/>
      <c r="I751" s="12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idden="1">
      <c r="A752" s="8"/>
      <c r="B752" s="8"/>
      <c r="C752" s="8"/>
      <c r="D752" s="8"/>
      <c r="E752" s="8"/>
      <c r="F752" s="8"/>
      <c r="G752" s="21"/>
      <c r="H752" s="12"/>
      <c r="I752" s="12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idden="1">
      <c r="A753" s="8"/>
      <c r="B753" s="8"/>
      <c r="C753" s="8"/>
      <c r="D753" s="8"/>
      <c r="E753" s="8"/>
      <c r="F753" s="8"/>
      <c r="G753" s="21"/>
      <c r="H753" s="12"/>
      <c r="I753" s="12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idden="1">
      <c r="A754" s="8"/>
      <c r="B754" s="8"/>
      <c r="C754" s="8"/>
      <c r="D754" s="8"/>
      <c r="E754" s="8"/>
      <c r="F754" s="8"/>
      <c r="G754" s="21"/>
      <c r="H754" s="12"/>
      <c r="I754" s="12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idden="1">
      <c r="A755" s="8"/>
      <c r="B755" s="8"/>
      <c r="C755" s="8"/>
      <c r="D755" s="8"/>
      <c r="E755" s="8"/>
      <c r="F755" s="8"/>
      <c r="G755" s="21"/>
      <c r="H755" s="12"/>
      <c r="I755" s="12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idden="1">
      <c r="A756" s="8"/>
      <c r="B756" s="8"/>
      <c r="C756" s="8"/>
      <c r="D756" s="8"/>
      <c r="E756" s="8"/>
      <c r="F756" s="8"/>
      <c r="G756" s="21"/>
      <c r="H756" s="12"/>
      <c r="I756" s="12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idden="1">
      <c r="A757" s="8"/>
      <c r="B757" s="8"/>
      <c r="C757" s="8"/>
      <c r="D757" s="8"/>
      <c r="E757" s="8"/>
      <c r="F757" s="8"/>
      <c r="G757" s="21"/>
      <c r="H757" s="12"/>
      <c r="I757" s="12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idden="1">
      <c r="A758" s="8"/>
      <c r="B758" s="8"/>
      <c r="C758" s="8"/>
      <c r="D758" s="8"/>
      <c r="E758" s="8"/>
      <c r="F758" s="8"/>
      <c r="G758" s="21"/>
      <c r="H758" s="12"/>
      <c r="I758" s="12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idden="1">
      <c r="A759" s="8"/>
      <c r="B759" s="8"/>
      <c r="C759" s="8"/>
      <c r="D759" s="8"/>
      <c r="E759" s="8"/>
      <c r="F759" s="8"/>
      <c r="G759" s="21"/>
      <c r="H759" s="12"/>
      <c r="I759" s="12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idden="1">
      <c r="A760" s="8"/>
      <c r="B760" s="8"/>
      <c r="C760" s="8"/>
      <c r="D760" s="8"/>
      <c r="E760" s="8"/>
      <c r="F760" s="8"/>
      <c r="G760" s="21"/>
      <c r="H760" s="12"/>
      <c r="I760" s="12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idden="1">
      <c r="A761" s="8"/>
      <c r="B761" s="8"/>
      <c r="C761" s="8"/>
      <c r="D761" s="8"/>
      <c r="E761" s="8"/>
      <c r="F761" s="8"/>
      <c r="G761" s="21"/>
      <c r="H761" s="12"/>
      <c r="I761" s="12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idden="1">
      <c r="A762" s="8"/>
      <c r="B762" s="8"/>
      <c r="C762" s="8"/>
      <c r="D762" s="8"/>
      <c r="E762" s="8"/>
      <c r="F762" s="8"/>
      <c r="G762" s="21"/>
      <c r="H762" s="12"/>
      <c r="I762" s="12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idden="1">
      <c r="A763" s="8"/>
      <c r="B763" s="8"/>
      <c r="C763" s="8"/>
      <c r="D763" s="8"/>
      <c r="E763" s="8"/>
      <c r="F763" s="8"/>
      <c r="G763" s="21"/>
      <c r="H763" s="12"/>
      <c r="I763" s="12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idden="1">
      <c r="A764" s="8"/>
      <c r="B764" s="8"/>
      <c r="C764" s="8"/>
      <c r="D764" s="8"/>
      <c r="E764" s="8"/>
      <c r="F764" s="8"/>
      <c r="G764" s="21"/>
      <c r="H764" s="12"/>
      <c r="I764" s="12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idden="1">
      <c r="A765" s="8"/>
      <c r="B765" s="8"/>
      <c r="C765" s="8"/>
      <c r="D765" s="8"/>
      <c r="E765" s="8"/>
      <c r="F765" s="8"/>
      <c r="G765" s="21"/>
      <c r="H765" s="12"/>
      <c r="I765" s="12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idden="1">
      <c r="A766" s="8"/>
      <c r="B766" s="8"/>
      <c r="C766" s="8"/>
      <c r="D766" s="8"/>
      <c r="E766" s="8"/>
      <c r="F766" s="8"/>
      <c r="G766" s="21"/>
      <c r="H766" s="12"/>
      <c r="I766" s="12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idden="1">
      <c r="A767" s="8"/>
      <c r="B767" s="8"/>
      <c r="C767" s="8"/>
      <c r="D767" s="8"/>
      <c r="E767" s="8"/>
      <c r="F767" s="8"/>
      <c r="G767" s="21"/>
      <c r="H767" s="12"/>
      <c r="I767" s="12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idden="1">
      <c r="A768" s="8"/>
      <c r="B768" s="8"/>
      <c r="C768" s="8"/>
      <c r="D768" s="8"/>
      <c r="E768" s="8"/>
      <c r="F768" s="8"/>
      <c r="G768" s="21"/>
      <c r="H768" s="12"/>
      <c r="I768" s="12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idden="1">
      <c r="A769" s="8"/>
      <c r="B769" s="8"/>
      <c r="C769" s="8"/>
      <c r="D769" s="8"/>
      <c r="E769" s="8"/>
      <c r="F769" s="8"/>
      <c r="G769" s="21"/>
      <c r="H769" s="12"/>
      <c r="I769" s="12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idden="1">
      <c r="A770" s="8"/>
      <c r="B770" s="8"/>
      <c r="C770" s="8"/>
      <c r="D770" s="8"/>
      <c r="E770" s="8"/>
      <c r="F770" s="8"/>
      <c r="G770" s="21"/>
      <c r="H770" s="12"/>
      <c r="I770" s="12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idden="1">
      <c r="A771" s="8"/>
      <c r="B771" s="8"/>
      <c r="C771" s="8"/>
      <c r="D771" s="8"/>
      <c r="E771" s="8"/>
      <c r="F771" s="8"/>
      <c r="G771" s="21"/>
      <c r="H771" s="12"/>
      <c r="I771" s="12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idden="1">
      <c r="A772" s="8"/>
      <c r="B772" s="8"/>
      <c r="C772" s="8"/>
      <c r="D772" s="8"/>
      <c r="E772" s="8"/>
      <c r="F772" s="8"/>
      <c r="G772" s="21"/>
      <c r="H772" s="12"/>
      <c r="I772" s="12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idden="1">
      <c r="A773" s="8"/>
      <c r="B773" s="8"/>
      <c r="C773" s="8"/>
      <c r="D773" s="8"/>
      <c r="E773" s="8"/>
      <c r="F773" s="8"/>
      <c r="G773" s="21"/>
      <c r="H773" s="12"/>
      <c r="I773" s="12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idden="1">
      <c r="A774" s="8"/>
      <c r="B774" s="8"/>
      <c r="C774" s="8"/>
      <c r="D774" s="8"/>
      <c r="E774" s="8"/>
      <c r="F774" s="8"/>
      <c r="G774" s="21"/>
      <c r="H774" s="12"/>
      <c r="I774" s="12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idden="1">
      <c r="A775" s="8"/>
      <c r="B775" s="8"/>
      <c r="C775" s="8"/>
      <c r="D775" s="8"/>
      <c r="E775" s="8"/>
      <c r="F775" s="8"/>
      <c r="G775" s="21"/>
      <c r="H775" s="12"/>
      <c r="I775" s="12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idden="1">
      <c r="A776" s="8"/>
      <c r="B776" s="8"/>
      <c r="C776" s="8"/>
      <c r="D776" s="8"/>
      <c r="E776" s="8"/>
      <c r="F776" s="8"/>
      <c r="G776" s="21"/>
      <c r="H776" s="12"/>
      <c r="I776" s="12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idden="1">
      <c r="A777" s="8"/>
      <c r="B777" s="8"/>
      <c r="C777" s="8"/>
      <c r="D777" s="8"/>
      <c r="E777" s="8"/>
      <c r="F777" s="8"/>
      <c r="G777" s="21"/>
      <c r="H777" s="12"/>
      <c r="I777" s="12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idden="1">
      <c r="A778" s="8"/>
      <c r="B778" s="8"/>
      <c r="C778" s="8"/>
      <c r="D778" s="8"/>
      <c r="E778" s="8"/>
      <c r="F778" s="8"/>
      <c r="G778" s="21"/>
      <c r="H778" s="12"/>
      <c r="I778" s="12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idden="1">
      <c r="A779" s="8"/>
      <c r="B779" s="8"/>
      <c r="C779" s="8"/>
      <c r="D779" s="8"/>
      <c r="E779" s="8"/>
      <c r="F779" s="8"/>
      <c r="G779" s="21"/>
      <c r="H779" s="12"/>
      <c r="I779" s="12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idden="1">
      <c r="A780" s="8"/>
      <c r="B780" s="8"/>
      <c r="C780" s="8"/>
      <c r="D780" s="8"/>
      <c r="E780" s="8"/>
      <c r="F780" s="8"/>
      <c r="G780" s="21"/>
      <c r="H780" s="12"/>
      <c r="I780" s="12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idden="1">
      <c r="A781" s="8"/>
      <c r="B781" s="8"/>
      <c r="C781" s="8"/>
      <c r="D781" s="8"/>
      <c r="E781" s="8"/>
      <c r="F781" s="8"/>
      <c r="G781" s="21"/>
      <c r="H781" s="12"/>
      <c r="I781" s="12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idden="1">
      <c r="A782" s="8"/>
      <c r="B782" s="8"/>
      <c r="C782" s="8"/>
      <c r="D782" s="8"/>
      <c r="E782" s="8"/>
      <c r="F782" s="8"/>
      <c r="G782" s="21"/>
      <c r="H782" s="12"/>
      <c r="I782" s="12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idden="1">
      <c r="A783" s="8"/>
      <c r="B783" s="8"/>
      <c r="C783" s="8"/>
      <c r="D783" s="8"/>
      <c r="E783" s="8"/>
      <c r="F783" s="8"/>
      <c r="G783" s="21"/>
      <c r="H783" s="12"/>
      <c r="I783" s="12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idden="1">
      <c r="A784" s="8"/>
      <c r="B784" s="8"/>
      <c r="C784" s="8"/>
      <c r="D784" s="8"/>
      <c r="E784" s="8"/>
      <c r="F784" s="8"/>
      <c r="G784" s="21"/>
      <c r="H784" s="12"/>
      <c r="I784" s="12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idden="1">
      <c r="A785" s="8"/>
      <c r="B785" s="8"/>
      <c r="C785" s="8"/>
      <c r="D785" s="8"/>
      <c r="E785" s="8"/>
      <c r="F785" s="8"/>
      <c r="G785" s="21"/>
      <c r="H785" s="12"/>
      <c r="I785" s="12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idden="1">
      <c r="A786" s="8"/>
      <c r="B786" s="8"/>
      <c r="C786" s="8"/>
      <c r="D786" s="8"/>
      <c r="E786" s="8"/>
      <c r="F786" s="8"/>
      <c r="G786" s="21"/>
      <c r="H786" s="12"/>
      <c r="I786" s="12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idden="1">
      <c r="A787" s="8"/>
      <c r="B787" s="8"/>
      <c r="C787" s="8"/>
      <c r="D787" s="8"/>
      <c r="E787" s="8"/>
      <c r="F787" s="8"/>
      <c r="G787" s="21"/>
      <c r="H787" s="12"/>
      <c r="I787" s="12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idden="1">
      <c r="A788" s="8"/>
      <c r="B788" s="8"/>
      <c r="C788" s="8"/>
      <c r="D788" s="8"/>
      <c r="E788" s="8"/>
      <c r="F788" s="8"/>
      <c r="G788" s="21"/>
      <c r="H788" s="12"/>
      <c r="I788" s="12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idden="1">
      <c r="A789" s="8"/>
      <c r="B789" s="8"/>
      <c r="C789" s="8"/>
      <c r="D789" s="8"/>
      <c r="E789" s="8"/>
      <c r="F789" s="8"/>
      <c r="G789" s="21"/>
      <c r="H789" s="12"/>
      <c r="I789" s="12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idden="1">
      <c r="A790" s="8"/>
      <c r="B790" s="8"/>
      <c r="C790" s="8"/>
      <c r="D790" s="8"/>
      <c r="E790" s="8"/>
      <c r="F790" s="8"/>
      <c r="G790" s="21"/>
      <c r="H790" s="12"/>
      <c r="I790" s="12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idden="1">
      <c r="A791" s="8"/>
      <c r="B791" s="8"/>
      <c r="C791" s="8"/>
      <c r="D791" s="8"/>
      <c r="E791" s="8"/>
      <c r="F791" s="8"/>
      <c r="G791" s="21"/>
      <c r="H791" s="12"/>
      <c r="I791" s="12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idden="1">
      <c r="A792" s="8"/>
      <c r="B792" s="8"/>
      <c r="C792" s="8"/>
      <c r="D792" s="8"/>
      <c r="E792" s="8"/>
      <c r="F792" s="8"/>
      <c r="G792" s="21"/>
      <c r="H792" s="12"/>
      <c r="I792" s="12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idden="1">
      <c r="A793" s="8"/>
      <c r="B793" s="8"/>
      <c r="C793" s="8"/>
      <c r="D793" s="8"/>
      <c r="E793" s="8"/>
      <c r="F793" s="8"/>
      <c r="G793" s="21"/>
      <c r="H793" s="12"/>
      <c r="I793" s="12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idden="1">
      <c r="A794" s="8"/>
      <c r="B794" s="8"/>
      <c r="C794" s="8"/>
      <c r="D794" s="8"/>
      <c r="E794" s="8"/>
      <c r="F794" s="8"/>
      <c r="G794" s="21"/>
      <c r="H794" s="12"/>
      <c r="I794" s="12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idden="1">
      <c r="A795" s="8"/>
      <c r="B795" s="8"/>
      <c r="C795" s="8"/>
      <c r="D795" s="8"/>
      <c r="E795" s="8"/>
      <c r="F795" s="8"/>
      <c r="G795" s="21"/>
      <c r="H795" s="12"/>
      <c r="I795" s="12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idden="1">
      <c r="A796" s="8"/>
      <c r="B796" s="8"/>
      <c r="C796" s="8"/>
      <c r="D796" s="8"/>
      <c r="E796" s="8"/>
      <c r="F796" s="8"/>
      <c r="G796" s="21"/>
      <c r="H796" s="12"/>
      <c r="I796" s="12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idden="1">
      <c r="A797" s="8"/>
      <c r="B797" s="8"/>
      <c r="C797" s="8"/>
      <c r="D797" s="8"/>
      <c r="E797" s="8"/>
      <c r="F797" s="8"/>
      <c r="G797" s="21"/>
      <c r="H797" s="12"/>
      <c r="I797" s="12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idden="1">
      <c r="A798" s="8"/>
      <c r="B798" s="8"/>
      <c r="C798" s="8"/>
      <c r="D798" s="8"/>
      <c r="E798" s="8"/>
      <c r="F798" s="8"/>
      <c r="G798" s="21"/>
      <c r="H798" s="12"/>
      <c r="I798" s="12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idden="1">
      <c r="A799" s="8"/>
      <c r="B799" s="8"/>
      <c r="C799" s="8"/>
      <c r="D799" s="8"/>
      <c r="E799" s="8"/>
      <c r="F799" s="8"/>
      <c r="G799" s="21"/>
      <c r="H799" s="12"/>
      <c r="I799" s="12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idden="1">
      <c r="A800" s="8"/>
      <c r="B800" s="8"/>
      <c r="C800" s="8"/>
      <c r="D800" s="8"/>
      <c r="E800" s="8"/>
      <c r="F800" s="8"/>
      <c r="G800" s="21"/>
      <c r="H800" s="12"/>
      <c r="I800" s="12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idden="1">
      <c r="A801" s="8"/>
      <c r="B801" s="8"/>
      <c r="C801" s="8"/>
      <c r="D801" s="8"/>
      <c r="E801" s="8"/>
      <c r="F801" s="8"/>
      <c r="G801" s="21"/>
      <c r="H801" s="12"/>
      <c r="I801" s="12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idden="1">
      <c r="A802" s="8"/>
      <c r="B802" s="8"/>
      <c r="C802" s="8"/>
      <c r="D802" s="8"/>
      <c r="E802" s="8"/>
      <c r="F802" s="8"/>
      <c r="G802" s="21"/>
      <c r="H802" s="12"/>
      <c r="I802" s="12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idden="1">
      <c r="A803" s="8"/>
      <c r="B803" s="8"/>
      <c r="C803" s="8"/>
      <c r="D803" s="8"/>
      <c r="E803" s="8"/>
      <c r="F803" s="8"/>
      <c r="G803" s="21"/>
      <c r="H803" s="12"/>
      <c r="I803" s="12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idden="1">
      <c r="A804" s="8"/>
      <c r="B804" s="8"/>
      <c r="C804" s="8"/>
      <c r="D804" s="8"/>
      <c r="E804" s="8"/>
      <c r="F804" s="8"/>
      <c r="G804" s="21"/>
      <c r="H804" s="12"/>
      <c r="I804" s="12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idden="1">
      <c r="A805" s="8"/>
      <c r="B805" s="8"/>
      <c r="C805" s="8"/>
      <c r="D805" s="8"/>
      <c r="E805" s="8"/>
      <c r="F805" s="8"/>
      <c r="G805" s="21"/>
      <c r="H805" s="12"/>
      <c r="I805" s="12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idden="1">
      <c r="A806" s="8"/>
      <c r="B806" s="8"/>
      <c r="C806" s="8"/>
      <c r="D806" s="8"/>
      <c r="E806" s="8"/>
      <c r="F806" s="8"/>
      <c r="G806" s="21"/>
      <c r="H806" s="12"/>
      <c r="I806" s="12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idden="1">
      <c r="A807" s="8"/>
      <c r="B807" s="8"/>
      <c r="C807" s="8"/>
      <c r="D807" s="8"/>
      <c r="E807" s="8"/>
      <c r="F807" s="8"/>
      <c r="G807" s="21"/>
      <c r="H807" s="12"/>
      <c r="I807" s="12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idden="1">
      <c r="A808" s="8"/>
      <c r="B808" s="8"/>
      <c r="C808" s="8"/>
      <c r="D808" s="8"/>
      <c r="E808" s="8"/>
      <c r="F808" s="8"/>
      <c r="G808" s="21"/>
      <c r="H808" s="12"/>
      <c r="I808" s="12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idden="1">
      <c r="A809" s="8"/>
      <c r="B809" s="8"/>
      <c r="C809" s="8"/>
      <c r="D809" s="8"/>
      <c r="E809" s="8"/>
      <c r="F809" s="8"/>
      <c r="G809" s="21"/>
      <c r="H809" s="12"/>
      <c r="I809" s="12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idden="1">
      <c r="A810" s="8"/>
      <c r="B810" s="8"/>
      <c r="C810" s="8"/>
      <c r="D810" s="8"/>
      <c r="E810" s="8"/>
      <c r="F810" s="8"/>
      <c r="G810" s="21"/>
      <c r="H810" s="12"/>
      <c r="I810" s="12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idden="1">
      <c r="A811" s="8"/>
      <c r="B811" s="8"/>
      <c r="C811" s="8"/>
      <c r="D811" s="8"/>
      <c r="E811" s="8"/>
      <c r="F811" s="8"/>
      <c r="G811" s="21"/>
      <c r="H811" s="12"/>
      <c r="I811" s="12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idden="1">
      <c r="A812" s="8"/>
      <c r="B812" s="8"/>
      <c r="C812" s="8"/>
      <c r="D812" s="8"/>
      <c r="E812" s="8"/>
      <c r="F812" s="8"/>
      <c r="G812" s="21"/>
      <c r="H812" s="12"/>
      <c r="I812" s="12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idden="1">
      <c r="A813" s="8"/>
      <c r="B813" s="8"/>
      <c r="C813" s="8"/>
      <c r="D813" s="8"/>
      <c r="E813" s="8"/>
      <c r="F813" s="8"/>
      <c r="G813" s="21"/>
      <c r="H813" s="12"/>
      <c r="I813" s="12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idden="1">
      <c r="A814" s="8"/>
      <c r="B814" s="8"/>
      <c r="C814" s="8"/>
      <c r="D814" s="8"/>
      <c r="E814" s="8"/>
      <c r="F814" s="8"/>
      <c r="G814" s="21"/>
      <c r="H814" s="12"/>
      <c r="I814" s="12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idden="1">
      <c r="A815" s="8"/>
      <c r="B815" s="8"/>
      <c r="C815" s="8"/>
      <c r="D815" s="8"/>
      <c r="E815" s="8"/>
      <c r="F815" s="8"/>
      <c r="G815" s="21"/>
      <c r="H815" s="12"/>
      <c r="I815" s="12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idden="1">
      <c r="A816" s="8"/>
      <c r="B816" s="8"/>
      <c r="C816" s="8"/>
      <c r="D816" s="8"/>
      <c r="E816" s="8"/>
      <c r="F816" s="8"/>
      <c r="G816" s="21"/>
      <c r="H816" s="12"/>
      <c r="I816" s="12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idden="1">
      <c r="A817" s="8"/>
      <c r="B817" s="8"/>
      <c r="C817" s="8"/>
      <c r="D817" s="8"/>
      <c r="E817" s="8"/>
      <c r="F817" s="8"/>
      <c r="G817" s="21"/>
      <c r="H817" s="12"/>
      <c r="I817" s="12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idden="1">
      <c r="A818" s="8"/>
      <c r="B818" s="8"/>
      <c r="C818" s="8"/>
      <c r="D818" s="8"/>
      <c r="E818" s="8"/>
      <c r="F818" s="8"/>
      <c r="G818" s="21"/>
      <c r="H818" s="12"/>
      <c r="I818" s="12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idden="1">
      <c r="A819" s="8"/>
      <c r="B819" s="8"/>
      <c r="C819" s="8"/>
      <c r="D819" s="8"/>
      <c r="E819" s="8"/>
      <c r="F819" s="8"/>
      <c r="G819" s="21"/>
      <c r="H819" s="12"/>
      <c r="I819" s="12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idden="1">
      <c r="A820" s="8"/>
      <c r="B820" s="8"/>
      <c r="C820" s="8"/>
      <c r="D820" s="8"/>
      <c r="E820" s="8"/>
      <c r="F820" s="8"/>
      <c r="G820" s="21"/>
      <c r="H820" s="12"/>
      <c r="I820" s="12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idden="1">
      <c r="A821" s="8"/>
      <c r="B821" s="8"/>
      <c r="C821" s="8"/>
      <c r="D821" s="8"/>
      <c r="E821" s="8"/>
      <c r="F821" s="8"/>
      <c r="G821" s="21"/>
      <c r="H821" s="12"/>
      <c r="I821" s="12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idden="1">
      <c r="A822" s="8"/>
      <c r="B822" s="8"/>
      <c r="C822" s="8"/>
      <c r="D822" s="8"/>
      <c r="E822" s="8"/>
      <c r="F822" s="8"/>
      <c r="G822" s="21"/>
      <c r="H822" s="12"/>
      <c r="I822" s="12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idden="1">
      <c r="A823" s="8"/>
      <c r="B823" s="8"/>
      <c r="C823" s="8"/>
      <c r="D823" s="8"/>
      <c r="E823" s="8"/>
      <c r="F823" s="8"/>
      <c r="G823" s="21"/>
      <c r="H823" s="12"/>
      <c r="I823" s="12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idden="1">
      <c r="A824" s="8"/>
      <c r="B824" s="8"/>
      <c r="C824" s="8"/>
      <c r="D824" s="8"/>
      <c r="E824" s="8"/>
      <c r="F824" s="8"/>
      <c r="G824" s="21"/>
      <c r="H824" s="12"/>
      <c r="I824" s="12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idden="1">
      <c r="A825" s="8"/>
      <c r="B825" s="8"/>
      <c r="C825" s="8"/>
      <c r="D825" s="8"/>
      <c r="E825" s="8"/>
      <c r="F825" s="8"/>
      <c r="G825" s="21"/>
      <c r="H825" s="12"/>
      <c r="I825" s="12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idden="1">
      <c r="A826" s="8"/>
      <c r="B826" s="8"/>
      <c r="C826" s="8"/>
      <c r="D826" s="8"/>
      <c r="E826" s="8"/>
      <c r="F826" s="8"/>
      <c r="G826" s="21"/>
      <c r="H826" s="12"/>
      <c r="I826" s="12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idden="1">
      <c r="A827" s="8"/>
      <c r="B827" s="8"/>
      <c r="C827" s="8"/>
      <c r="D827" s="8"/>
      <c r="E827" s="8"/>
      <c r="F827" s="8"/>
      <c r="G827" s="21"/>
      <c r="H827" s="12"/>
      <c r="I827" s="12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idden="1">
      <c r="A828" s="8"/>
      <c r="B828" s="8"/>
      <c r="C828" s="8"/>
      <c r="D828" s="8"/>
      <c r="E828" s="8"/>
      <c r="F828" s="8"/>
      <c r="G828" s="21"/>
      <c r="H828" s="12"/>
      <c r="I828" s="12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idden="1">
      <c r="A829" s="8"/>
      <c r="B829" s="8"/>
      <c r="C829" s="8"/>
      <c r="D829" s="8"/>
      <c r="E829" s="8"/>
      <c r="F829" s="8"/>
      <c r="G829" s="21"/>
      <c r="H829" s="12"/>
      <c r="I829" s="12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idden="1">
      <c r="A830" s="8"/>
      <c r="B830" s="8"/>
      <c r="C830" s="8"/>
      <c r="D830" s="8"/>
      <c r="E830" s="8"/>
      <c r="F830" s="8"/>
      <c r="G830" s="21"/>
      <c r="H830" s="12"/>
      <c r="I830" s="12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idden="1">
      <c r="A831" s="8"/>
      <c r="B831" s="8"/>
      <c r="C831" s="8"/>
      <c r="D831" s="8"/>
      <c r="E831" s="8"/>
      <c r="F831" s="8"/>
      <c r="G831" s="21"/>
      <c r="H831" s="12"/>
      <c r="I831" s="12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idden="1">
      <c r="A832" s="8"/>
      <c r="B832" s="8"/>
      <c r="C832" s="8"/>
      <c r="D832" s="8"/>
      <c r="E832" s="8"/>
      <c r="F832" s="8"/>
      <c r="G832" s="21"/>
      <c r="H832" s="12"/>
      <c r="I832" s="12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idden="1">
      <c r="A833" s="8"/>
      <c r="B833" s="8"/>
      <c r="C833" s="8"/>
      <c r="D833" s="8"/>
      <c r="E833" s="8"/>
      <c r="F833" s="8"/>
      <c r="G833" s="21"/>
      <c r="H833" s="12"/>
      <c r="I833" s="12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idden="1">
      <c r="A834" s="8"/>
      <c r="B834" s="8"/>
      <c r="C834" s="8"/>
      <c r="D834" s="8"/>
      <c r="E834" s="8"/>
      <c r="F834" s="8"/>
      <c r="G834" s="21"/>
      <c r="H834" s="12"/>
      <c r="I834" s="12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idden="1">
      <c r="A835" s="8"/>
      <c r="B835" s="8"/>
      <c r="C835" s="8"/>
      <c r="D835" s="8"/>
      <c r="E835" s="8"/>
      <c r="F835" s="8"/>
      <c r="G835" s="21"/>
      <c r="H835" s="12"/>
      <c r="I835" s="12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idden="1">
      <c r="A836" s="8"/>
      <c r="B836" s="8"/>
      <c r="C836" s="8"/>
      <c r="D836" s="8"/>
      <c r="E836" s="8"/>
      <c r="F836" s="8"/>
      <c r="G836" s="21"/>
      <c r="H836" s="12"/>
      <c r="I836" s="12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idden="1">
      <c r="A837" s="8"/>
      <c r="B837" s="8"/>
      <c r="C837" s="8"/>
      <c r="D837" s="8"/>
      <c r="E837" s="8"/>
      <c r="F837" s="8"/>
      <c r="G837" s="21"/>
      <c r="H837" s="12"/>
      <c r="I837" s="12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idden="1">
      <c r="A838" s="8"/>
      <c r="B838" s="8"/>
      <c r="C838" s="8"/>
      <c r="D838" s="8"/>
      <c r="E838" s="8"/>
      <c r="F838" s="8"/>
      <c r="G838" s="21"/>
      <c r="H838" s="12"/>
      <c r="I838" s="12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idden="1">
      <c r="A839" s="8"/>
      <c r="B839" s="8"/>
      <c r="C839" s="8"/>
      <c r="D839" s="8"/>
      <c r="E839" s="8"/>
      <c r="F839" s="8"/>
      <c r="G839" s="21"/>
      <c r="H839" s="12"/>
      <c r="I839" s="12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idden="1">
      <c r="A840" s="8"/>
      <c r="B840" s="8"/>
      <c r="C840" s="8"/>
      <c r="D840" s="8"/>
      <c r="E840" s="8"/>
      <c r="F840" s="8"/>
      <c r="G840" s="21"/>
      <c r="H840" s="12"/>
      <c r="I840" s="12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idden="1">
      <c r="A841" s="8"/>
      <c r="B841" s="8"/>
      <c r="C841" s="8"/>
      <c r="D841" s="8"/>
      <c r="E841" s="8"/>
      <c r="F841" s="8"/>
      <c r="G841" s="21"/>
      <c r="H841" s="12"/>
      <c r="I841" s="12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idden="1">
      <c r="A842" s="8"/>
      <c r="B842" s="8"/>
      <c r="C842" s="8"/>
      <c r="D842" s="8"/>
      <c r="E842" s="8"/>
      <c r="F842" s="8"/>
      <c r="G842" s="21"/>
      <c r="H842" s="12"/>
      <c r="I842" s="12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idden="1">
      <c r="A843" s="8"/>
      <c r="B843" s="8"/>
      <c r="C843" s="8"/>
      <c r="D843" s="8"/>
      <c r="E843" s="8"/>
      <c r="F843" s="8"/>
      <c r="G843" s="21"/>
      <c r="H843" s="12"/>
      <c r="I843" s="12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idden="1">
      <c r="A844" s="8"/>
      <c r="B844" s="8"/>
      <c r="C844" s="8"/>
      <c r="D844" s="8"/>
      <c r="E844" s="8"/>
      <c r="F844" s="8"/>
      <c r="G844" s="21"/>
      <c r="H844" s="12"/>
      <c r="I844" s="12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idden="1">
      <c r="A845" s="8"/>
      <c r="B845" s="8"/>
      <c r="C845" s="8"/>
      <c r="D845" s="8"/>
      <c r="E845" s="8"/>
      <c r="F845" s="8"/>
      <c r="G845" s="21"/>
      <c r="H845" s="12"/>
      <c r="I845" s="12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idden="1">
      <c r="A846" s="8"/>
      <c r="B846" s="8"/>
      <c r="C846" s="8"/>
      <c r="D846" s="8"/>
      <c r="E846" s="8"/>
      <c r="F846" s="8"/>
      <c r="G846" s="21"/>
      <c r="H846" s="12"/>
      <c r="I846" s="12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idden="1">
      <c r="A847" s="8"/>
      <c r="B847" s="8"/>
      <c r="C847" s="8"/>
      <c r="D847" s="8"/>
      <c r="E847" s="8"/>
      <c r="F847" s="8"/>
      <c r="G847" s="21"/>
      <c r="H847" s="12"/>
      <c r="I847" s="12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idden="1">
      <c r="A848" s="8"/>
      <c r="B848" s="8"/>
      <c r="C848" s="8"/>
      <c r="D848" s="8"/>
      <c r="E848" s="8"/>
      <c r="F848" s="8"/>
      <c r="G848" s="21"/>
      <c r="H848" s="12"/>
      <c r="I848" s="12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idden="1">
      <c r="A849" s="8"/>
      <c r="B849" s="8"/>
      <c r="C849" s="8"/>
      <c r="D849" s="8"/>
      <c r="E849" s="8"/>
      <c r="F849" s="8"/>
      <c r="G849" s="21"/>
      <c r="H849" s="12"/>
      <c r="I849" s="12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idden="1">
      <c r="A850" s="8"/>
      <c r="B850" s="8"/>
      <c r="C850" s="8"/>
      <c r="D850" s="8"/>
      <c r="E850" s="8"/>
      <c r="F850" s="8"/>
      <c r="G850" s="21"/>
      <c r="H850" s="12"/>
      <c r="I850" s="12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idden="1">
      <c r="A851" s="8"/>
      <c r="B851" s="8"/>
      <c r="C851" s="8"/>
      <c r="D851" s="8"/>
      <c r="E851" s="8"/>
      <c r="F851" s="8"/>
      <c r="G851" s="21"/>
      <c r="H851" s="12"/>
      <c r="I851" s="12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idden="1">
      <c r="A852" s="8"/>
      <c r="B852" s="8"/>
      <c r="C852" s="8"/>
      <c r="D852" s="8"/>
      <c r="E852" s="8"/>
      <c r="F852" s="8"/>
      <c r="G852" s="21"/>
      <c r="H852" s="12"/>
      <c r="I852" s="12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idden="1">
      <c r="A853" s="8"/>
      <c r="B853" s="8"/>
      <c r="C853" s="8"/>
      <c r="D853" s="8"/>
      <c r="E853" s="8"/>
      <c r="F853" s="8"/>
      <c r="G853" s="21"/>
      <c r="H853" s="12"/>
      <c r="I853" s="12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idden="1">
      <c r="A854" s="8"/>
      <c r="B854" s="8"/>
      <c r="C854" s="8"/>
      <c r="D854" s="8"/>
      <c r="E854" s="8"/>
      <c r="F854" s="8"/>
      <c r="G854" s="21"/>
      <c r="H854" s="12"/>
      <c r="I854" s="12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idden="1">
      <c r="A855" s="8"/>
      <c r="B855" s="8"/>
      <c r="C855" s="8"/>
      <c r="D855" s="8"/>
      <c r="E855" s="8"/>
      <c r="F855" s="8"/>
      <c r="G855" s="21"/>
      <c r="H855" s="12"/>
      <c r="I855" s="12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idden="1">
      <c r="A856" s="8"/>
      <c r="B856" s="8"/>
      <c r="C856" s="8"/>
      <c r="D856" s="8"/>
      <c r="E856" s="8"/>
      <c r="F856" s="8"/>
      <c r="G856" s="21"/>
      <c r="H856" s="12"/>
      <c r="I856" s="12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idden="1">
      <c r="A857" s="8"/>
      <c r="B857" s="8"/>
      <c r="C857" s="8"/>
      <c r="D857" s="8"/>
      <c r="E857" s="8"/>
      <c r="F857" s="8"/>
      <c r="G857" s="21"/>
      <c r="H857" s="12"/>
      <c r="I857" s="12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idden="1">
      <c r="A858" s="8"/>
      <c r="B858" s="8"/>
      <c r="C858" s="8"/>
      <c r="D858" s="8"/>
      <c r="E858" s="8"/>
      <c r="F858" s="8"/>
      <c r="G858" s="21"/>
      <c r="H858" s="12"/>
      <c r="I858" s="12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idden="1">
      <c r="A859" s="8"/>
      <c r="B859" s="8"/>
      <c r="C859" s="8"/>
      <c r="D859" s="8"/>
      <c r="E859" s="8"/>
      <c r="F859" s="8"/>
      <c r="G859" s="21"/>
      <c r="H859" s="12"/>
      <c r="I859" s="12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idden="1">
      <c r="A860" s="8"/>
      <c r="B860" s="8"/>
      <c r="C860" s="8"/>
      <c r="D860" s="8"/>
      <c r="E860" s="8"/>
      <c r="F860" s="8"/>
      <c r="G860" s="21"/>
      <c r="H860" s="12"/>
      <c r="I860" s="12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idden="1">
      <c r="A861" s="8"/>
      <c r="B861" s="8"/>
      <c r="C861" s="8"/>
      <c r="D861" s="8"/>
      <c r="E861" s="8"/>
      <c r="F861" s="8"/>
      <c r="G861" s="21"/>
      <c r="H861" s="12"/>
      <c r="I861" s="12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idden="1">
      <c r="A862" s="8"/>
      <c r="B862" s="8"/>
      <c r="C862" s="8"/>
      <c r="D862" s="8"/>
      <c r="E862" s="8"/>
      <c r="F862" s="8"/>
      <c r="G862" s="21"/>
      <c r="H862" s="12"/>
      <c r="I862" s="12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idden="1">
      <c r="A863" s="8"/>
      <c r="B863" s="8"/>
      <c r="C863" s="8"/>
      <c r="D863" s="8"/>
      <c r="E863" s="8"/>
      <c r="F863" s="8"/>
      <c r="G863" s="21"/>
      <c r="H863" s="12"/>
      <c r="I863" s="12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idden="1">
      <c r="A864" s="8"/>
      <c r="B864" s="8"/>
      <c r="C864" s="8"/>
      <c r="D864" s="8"/>
      <c r="E864" s="8"/>
      <c r="F864" s="8"/>
      <c r="G864" s="21"/>
      <c r="H864" s="12"/>
      <c r="I864" s="12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idden="1">
      <c r="A865" s="8"/>
      <c r="B865" s="8"/>
      <c r="C865" s="8"/>
      <c r="D865" s="8"/>
      <c r="E865" s="8"/>
      <c r="F865" s="8"/>
      <c r="G865" s="21"/>
      <c r="H865" s="12"/>
      <c r="I865" s="12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idden="1">
      <c r="A866" s="8"/>
      <c r="B866" s="8"/>
      <c r="C866" s="8"/>
      <c r="D866" s="8"/>
      <c r="E866" s="8"/>
      <c r="F866" s="8"/>
      <c r="G866" s="21"/>
      <c r="H866" s="12"/>
      <c r="I866" s="12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idden="1">
      <c r="A867" s="8"/>
      <c r="B867" s="8"/>
      <c r="C867" s="8"/>
      <c r="D867" s="8"/>
      <c r="E867" s="8"/>
      <c r="F867" s="8"/>
      <c r="G867" s="21"/>
      <c r="H867" s="12"/>
      <c r="I867" s="12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idden="1">
      <c r="A868" s="8"/>
      <c r="B868" s="8"/>
      <c r="C868" s="8"/>
      <c r="D868" s="8"/>
      <c r="E868" s="8"/>
      <c r="F868" s="8"/>
      <c r="G868" s="21"/>
      <c r="H868" s="12"/>
      <c r="I868" s="12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idden="1">
      <c r="A869" s="8"/>
      <c r="B869" s="8"/>
      <c r="C869" s="8"/>
      <c r="D869" s="8"/>
      <c r="E869" s="8"/>
      <c r="F869" s="8"/>
      <c r="G869" s="21"/>
      <c r="H869" s="12"/>
      <c r="I869" s="12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idden="1">
      <c r="A870" s="8"/>
      <c r="B870" s="8"/>
      <c r="C870" s="8"/>
      <c r="D870" s="8"/>
      <c r="E870" s="8"/>
      <c r="F870" s="8"/>
      <c r="G870" s="21"/>
      <c r="H870" s="12"/>
      <c r="I870" s="12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idden="1">
      <c r="A871" s="8"/>
      <c r="B871" s="8"/>
      <c r="C871" s="8"/>
      <c r="D871" s="8"/>
      <c r="E871" s="8"/>
      <c r="F871" s="8"/>
      <c r="G871" s="21"/>
      <c r="H871" s="12"/>
      <c r="I871" s="12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idden="1">
      <c r="A872" s="8"/>
      <c r="B872" s="8"/>
      <c r="C872" s="8"/>
      <c r="D872" s="8"/>
      <c r="E872" s="8"/>
      <c r="F872" s="8"/>
      <c r="G872" s="21"/>
      <c r="H872" s="12"/>
      <c r="I872" s="12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idden="1">
      <c r="A873" s="8"/>
      <c r="B873" s="8"/>
      <c r="C873" s="8"/>
      <c r="D873" s="8"/>
      <c r="E873" s="8"/>
      <c r="F873" s="8"/>
      <c r="G873" s="21"/>
      <c r="H873" s="12"/>
      <c r="I873" s="12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idden="1">
      <c r="A874" s="8"/>
      <c r="B874" s="8"/>
      <c r="C874" s="8"/>
      <c r="D874" s="8"/>
      <c r="E874" s="8"/>
      <c r="F874" s="8"/>
      <c r="G874" s="21"/>
      <c r="H874" s="12"/>
      <c r="I874" s="12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idden="1">
      <c r="A875" s="8"/>
      <c r="B875" s="8"/>
      <c r="C875" s="8"/>
      <c r="D875" s="8"/>
      <c r="E875" s="8"/>
      <c r="F875" s="8"/>
      <c r="G875" s="21"/>
      <c r="H875" s="12"/>
      <c r="I875" s="12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idden="1">
      <c r="A876" s="8"/>
      <c r="B876" s="8"/>
      <c r="C876" s="8"/>
      <c r="D876" s="8"/>
      <c r="E876" s="8"/>
      <c r="F876" s="8"/>
      <c r="G876" s="21"/>
      <c r="H876" s="12"/>
      <c r="I876" s="12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idden="1">
      <c r="A877" s="8"/>
      <c r="B877" s="8"/>
      <c r="C877" s="8"/>
      <c r="D877" s="8"/>
      <c r="E877" s="8"/>
      <c r="F877" s="8"/>
      <c r="G877" s="21"/>
      <c r="H877" s="12"/>
      <c r="I877" s="12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idden="1">
      <c r="A878" s="8"/>
      <c r="B878" s="8"/>
      <c r="C878" s="8"/>
      <c r="D878" s="8"/>
      <c r="E878" s="8"/>
      <c r="F878" s="8"/>
      <c r="G878" s="21"/>
      <c r="H878" s="12"/>
      <c r="I878" s="12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idden="1">
      <c r="A879" s="8"/>
      <c r="B879" s="8"/>
      <c r="C879" s="8"/>
      <c r="D879" s="8"/>
      <c r="E879" s="8"/>
      <c r="F879" s="8"/>
      <c r="G879" s="21"/>
      <c r="H879" s="12"/>
      <c r="I879" s="12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idden="1">
      <c r="A880" s="8"/>
      <c r="B880" s="8"/>
      <c r="C880" s="8"/>
      <c r="D880" s="8"/>
      <c r="E880" s="8"/>
      <c r="F880" s="8"/>
      <c r="G880" s="21"/>
      <c r="H880" s="12"/>
      <c r="I880" s="12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idden="1">
      <c r="A881" s="8"/>
      <c r="B881" s="8"/>
      <c r="C881" s="8"/>
      <c r="D881" s="8"/>
      <c r="E881" s="8"/>
      <c r="F881" s="8"/>
      <c r="G881" s="21"/>
      <c r="H881" s="12"/>
      <c r="I881" s="12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idden="1">
      <c r="A882" s="8"/>
      <c r="B882" s="8"/>
      <c r="C882" s="8"/>
      <c r="D882" s="8"/>
      <c r="E882" s="8"/>
      <c r="F882" s="8"/>
      <c r="G882" s="21"/>
      <c r="H882" s="12"/>
      <c r="I882" s="12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idden="1">
      <c r="A883" s="8"/>
      <c r="B883" s="8"/>
      <c r="C883" s="8"/>
      <c r="D883" s="8"/>
      <c r="E883" s="8"/>
      <c r="F883" s="8"/>
      <c r="G883" s="21"/>
      <c r="H883" s="12"/>
      <c r="I883" s="12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idden="1">
      <c r="A884" s="8"/>
      <c r="B884" s="8"/>
      <c r="C884" s="8"/>
      <c r="D884" s="8"/>
      <c r="E884" s="8"/>
      <c r="F884" s="8"/>
      <c r="G884" s="21"/>
      <c r="H884" s="12"/>
      <c r="I884" s="12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idden="1">
      <c r="A885" s="8"/>
      <c r="B885" s="8"/>
      <c r="C885" s="8"/>
      <c r="D885" s="8"/>
      <c r="E885" s="8"/>
      <c r="F885" s="8"/>
      <c r="G885" s="21"/>
      <c r="H885" s="12"/>
      <c r="I885" s="12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idden="1">
      <c r="A886" s="8"/>
      <c r="B886" s="8"/>
      <c r="C886" s="8"/>
      <c r="D886" s="8"/>
      <c r="E886" s="8"/>
      <c r="F886" s="8"/>
      <c r="G886" s="21"/>
      <c r="H886" s="12"/>
      <c r="I886" s="12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idden="1">
      <c r="A887" s="8"/>
      <c r="B887" s="8"/>
      <c r="C887" s="8"/>
      <c r="D887" s="8"/>
      <c r="E887" s="8"/>
      <c r="F887" s="8"/>
      <c r="G887" s="21"/>
      <c r="H887" s="12"/>
      <c r="I887" s="12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idden="1">
      <c r="A888" s="8"/>
      <c r="B888" s="8"/>
      <c r="C888" s="8"/>
      <c r="D888" s="8"/>
      <c r="E888" s="8"/>
      <c r="F888" s="8"/>
      <c r="G888" s="21"/>
      <c r="H888" s="12"/>
      <c r="I888" s="12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idden="1">
      <c r="A889" s="8"/>
      <c r="B889" s="8"/>
      <c r="C889" s="8"/>
      <c r="D889" s="8"/>
      <c r="E889" s="8"/>
      <c r="F889" s="8"/>
      <c r="G889" s="21"/>
      <c r="H889" s="12"/>
      <c r="I889" s="12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idden="1">
      <c r="A890" s="8"/>
      <c r="B890" s="8"/>
      <c r="C890" s="8"/>
      <c r="D890" s="8"/>
      <c r="E890" s="8"/>
      <c r="F890" s="8"/>
      <c r="G890" s="21"/>
      <c r="H890" s="12"/>
      <c r="I890" s="12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idden="1">
      <c r="A891" s="8"/>
      <c r="B891" s="8"/>
      <c r="C891" s="8"/>
      <c r="D891" s="8"/>
      <c r="E891" s="8"/>
      <c r="F891" s="8"/>
      <c r="G891" s="21"/>
      <c r="H891" s="12"/>
      <c r="I891" s="12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idden="1">
      <c r="A892" s="8"/>
      <c r="B892" s="8"/>
      <c r="C892" s="8"/>
      <c r="D892" s="8"/>
      <c r="E892" s="8"/>
      <c r="F892" s="8"/>
      <c r="G892" s="21"/>
      <c r="H892" s="12"/>
      <c r="I892" s="12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idden="1">
      <c r="A893" s="8"/>
      <c r="B893" s="8"/>
      <c r="C893" s="8"/>
      <c r="D893" s="8"/>
      <c r="E893" s="8"/>
      <c r="F893" s="8"/>
      <c r="G893" s="21"/>
      <c r="H893" s="12"/>
      <c r="I893" s="12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idden="1">
      <c r="A894" s="8"/>
      <c r="B894" s="8"/>
      <c r="C894" s="8"/>
      <c r="D894" s="8"/>
      <c r="E894" s="8"/>
      <c r="F894" s="8"/>
      <c r="G894" s="21"/>
      <c r="H894" s="12"/>
      <c r="I894" s="12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idden="1">
      <c r="A895" s="8"/>
      <c r="B895" s="8"/>
      <c r="C895" s="8"/>
      <c r="D895" s="8"/>
      <c r="E895" s="8"/>
      <c r="F895" s="8"/>
      <c r="G895" s="21"/>
      <c r="H895" s="12"/>
      <c r="I895" s="12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idden="1">
      <c r="A896" s="8"/>
      <c r="B896" s="8"/>
      <c r="C896" s="8"/>
      <c r="D896" s="8"/>
      <c r="E896" s="8"/>
      <c r="F896" s="8"/>
      <c r="G896" s="21"/>
      <c r="H896" s="12"/>
      <c r="I896" s="12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idden="1">
      <c r="A897" s="8"/>
      <c r="B897" s="8"/>
      <c r="C897" s="8"/>
      <c r="D897" s="8"/>
      <c r="E897" s="8"/>
      <c r="F897" s="8"/>
      <c r="G897" s="21"/>
      <c r="H897" s="12"/>
      <c r="I897" s="12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idden="1">
      <c r="A898" s="8"/>
      <c r="B898" s="8"/>
      <c r="C898" s="8"/>
      <c r="D898" s="8"/>
      <c r="E898" s="8"/>
      <c r="F898" s="8"/>
      <c r="G898" s="21"/>
      <c r="H898" s="12"/>
      <c r="I898" s="12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idden="1">
      <c r="A899" s="8"/>
      <c r="B899" s="8"/>
      <c r="C899" s="8"/>
      <c r="D899" s="8"/>
      <c r="E899" s="8"/>
      <c r="F899" s="8"/>
      <c r="G899" s="21"/>
      <c r="H899" s="12"/>
      <c r="I899" s="12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idden="1">
      <c r="A900" s="8"/>
      <c r="B900" s="8"/>
      <c r="C900" s="8"/>
      <c r="D900" s="8"/>
      <c r="E900" s="8"/>
      <c r="F900" s="8"/>
      <c r="G900" s="21"/>
      <c r="H900" s="12"/>
      <c r="I900" s="12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idden="1">
      <c r="A901" s="8"/>
      <c r="B901" s="8"/>
      <c r="C901" s="8"/>
      <c r="D901" s="8"/>
      <c r="E901" s="8"/>
      <c r="F901" s="8"/>
      <c r="G901" s="21"/>
      <c r="H901" s="12"/>
      <c r="I901" s="12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idden="1">
      <c r="A902" s="8"/>
      <c r="B902" s="8"/>
      <c r="C902" s="8"/>
      <c r="D902" s="8"/>
      <c r="E902" s="8"/>
      <c r="F902" s="8"/>
      <c r="G902" s="21"/>
      <c r="H902" s="12"/>
      <c r="I902" s="12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idden="1">
      <c r="A903" s="8"/>
      <c r="B903" s="8"/>
      <c r="C903" s="8"/>
      <c r="D903" s="8"/>
      <c r="E903" s="8"/>
      <c r="F903" s="8"/>
      <c r="G903" s="21"/>
      <c r="H903" s="12"/>
      <c r="I903" s="12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idden="1">
      <c r="A904" s="8"/>
      <c r="B904" s="8"/>
      <c r="C904" s="8"/>
      <c r="D904" s="8"/>
      <c r="E904" s="8"/>
      <c r="F904" s="8"/>
      <c r="G904" s="21"/>
      <c r="H904" s="12"/>
      <c r="I904" s="12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idden="1">
      <c r="A905" s="8"/>
      <c r="B905" s="8"/>
      <c r="C905" s="8"/>
      <c r="D905" s="8"/>
      <c r="E905" s="8"/>
      <c r="F905" s="8"/>
      <c r="G905" s="21"/>
      <c r="H905" s="12"/>
      <c r="I905" s="12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idden="1">
      <c r="A906" s="8"/>
      <c r="B906" s="8"/>
      <c r="C906" s="8"/>
      <c r="D906" s="8"/>
      <c r="E906" s="8"/>
      <c r="F906" s="8"/>
      <c r="G906" s="21"/>
      <c r="H906" s="12"/>
      <c r="I906" s="12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idden="1">
      <c r="A907" s="8"/>
      <c r="B907" s="8"/>
      <c r="C907" s="8"/>
      <c r="D907" s="8"/>
      <c r="E907" s="8"/>
      <c r="F907" s="8"/>
      <c r="G907" s="21"/>
      <c r="H907" s="12"/>
      <c r="I907" s="12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idden="1">
      <c r="A908" s="8"/>
      <c r="B908" s="8"/>
      <c r="C908" s="8"/>
      <c r="D908" s="8"/>
      <c r="E908" s="8"/>
      <c r="F908" s="8"/>
      <c r="G908" s="21"/>
      <c r="H908" s="12"/>
      <c r="I908" s="12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idden="1">
      <c r="A909" s="8"/>
      <c r="B909" s="8"/>
      <c r="C909" s="8"/>
      <c r="D909" s="8"/>
      <c r="E909" s="8"/>
      <c r="F909" s="8"/>
      <c r="G909" s="21"/>
      <c r="H909" s="12"/>
      <c r="I909" s="12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idden="1">
      <c r="A910" s="8"/>
      <c r="B910" s="8"/>
      <c r="C910" s="8"/>
      <c r="D910" s="8"/>
      <c r="E910" s="8"/>
      <c r="F910" s="8"/>
      <c r="G910" s="21"/>
      <c r="H910" s="12"/>
      <c r="I910" s="12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idden="1">
      <c r="A911" s="8"/>
      <c r="B911" s="8"/>
      <c r="C911" s="8"/>
      <c r="D911" s="8"/>
      <c r="E911" s="8"/>
      <c r="F911" s="8"/>
      <c r="G911" s="21"/>
      <c r="H911" s="12"/>
      <c r="I911" s="12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idden="1">
      <c r="A912" s="8"/>
      <c r="B912" s="8"/>
      <c r="C912" s="8"/>
      <c r="D912" s="8"/>
      <c r="E912" s="8"/>
      <c r="F912" s="8"/>
      <c r="G912" s="21"/>
      <c r="H912" s="12"/>
      <c r="I912" s="12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idden="1">
      <c r="A913" s="8"/>
      <c r="B913" s="8"/>
      <c r="C913" s="8"/>
      <c r="D913" s="8"/>
      <c r="E913" s="8"/>
      <c r="F913" s="8"/>
      <c r="G913" s="21"/>
      <c r="H913" s="12"/>
      <c r="I913" s="12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idden="1">
      <c r="A914" s="8"/>
      <c r="B914" s="8"/>
      <c r="C914" s="8"/>
      <c r="D914" s="8"/>
      <c r="E914" s="8"/>
      <c r="F914" s="8"/>
      <c r="G914" s="21"/>
      <c r="H914" s="12"/>
      <c r="I914" s="12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idden="1">
      <c r="A915" s="8"/>
      <c r="B915" s="8"/>
      <c r="C915" s="8"/>
      <c r="D915" s="8"/>
      <c r="E915" s="8"/>
      <c r="F915" s="8"/>
      <c r="G915" s="21"/>
      <c r="H915" s="12"/>
      <c r="I915" s="12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idden="1">
      <c r="A916" s="8"/>
      <c r="B916" s="8"/>
      <c r="C916" s="8"/>
      <c r="D916" s="8"/>
      <c r="E916" s="8"/>
      <c r="F916" s="8"/>
      <c r="G916" s="21"/>
      <c r="H916" s="12"/>
      <c r="I916" s="12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idden="1">
      <c r="A917" s="8"/>
      <c r="B917" s="8"/>
      <c r="C917" s="8"/>
      <c r="D917" s="8"/>
      <c r="E917" s="8"/>
      <c r="F917" s="8"/>
      <c r="G917" s="21"/>
      <c r="H917" s="12"/>
      <c r="I917" s="12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idden="1">
      <c r="A918" s="8"/>
      <c r="B918" s="8"/>
      <c r="C918" s="8"/>
      <c r="D918" s="8"/>
      <c r="E918" s="8"/>
      <c r="F918" s="8"/>
      <c r="G918" s="21"/>
      <c r="H918" s="12"/>
      <c r="I918" s="12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idden="1">
      <c r="A919" s="8"/>
      <c r="B919" s="8"/>
      <c r="C919" s="8"/>
      <c r="D919" s="8"/>
      <c r="E919" s="8"/>
      <c r="F919" s="8"/>
      <c r="G919" s="21"/>
      <c r="H919" s="12"/>
      <c r="I919" s="12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idden="1">
      <c r="A920" s="8"/>
      <c r="B920" s="8"/>
      <c r="C920" s="8"/>
      <c r="D920" s="8"/>
      <c r="E920" s="8"/>
      <c r="F920" s="8"/>
      <c r="G920" s="21"/>
      <c r="H920" s="12"/>
      <c r="I920" s="12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idden="1">
      <c r="A921" s="8"/>
      <c r="B921" s="8"/>
      <c r="C921" s="8"/>
      <c r="D921" s="8"/>
      <c r="E921" s="8"/>
      <c r="F921" s="8"/>
      <c r="G921" s="21"/>
      <c r="H921" s="12"/>
      <c r="I921" s="12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idden="1">
      <c r="A922" s="8"/>
      <c r="B922" s="8"/>
      <c r="C922" s="8"/>
      <c r="D922" s="8"/>
      <c r="E922" s="8"/>
      <c r="F922" s="8"/>
      <c r="G922" s="21"/>
      <c r="H922" s="12"/>
      <c r="I922" s="12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idden="1">
      <c r="A923" s="8"/>
      <c r="B923" s="8"/>
      <c r="C923" s="8"/>
      <c r="D923" s="8"/>
      <c r="E923" s="8"/>
      <c r="F923" s="8"/>
      <c r="G923" s="21"/>
      <c r="H923" s="12"/>
      <c r="I923" s="12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idden="1">
      <c r="A924" s="8"/>
      <c r="B924" s="8"/>
      <c r="C924" s="8"/>
      <c r="D924" s="8"/>
      <c r="E924" s="8"/>
      <c r="F924" s="8"/>
      <c r="G924" s="21"/>
      <c r="H924" s="12"/>
      <c r="I924" s="12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idden="1">
      <c r="A925" s="8"/>
      <c r="B925" s="8"/>
      <c r="C925" s="8"/>
      <c r="D925" s="8"/>
      <c r="E925" s="8"/>
      <c r="F925" s="8"/>
      <c r="G925" s="21"/>
      <c r="H925" s="12"/>
      <c r="I925" s="12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idden="1">
      <c r="A926" s="8"/>
      <c r="B926" s="8"/>
      <c r="C926" s="8"/>
      <c r="D926" s="8"/>
      <c r="E926" s="8"/>
      <c r="F926" s="8"/>
      <c r="G926" s="21"/>
      <c r="H926" s="12"/>
      <c r="I926" s="12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idden="1">
      <c r="A927" s="8"/>
      <c r="B927" s="8"/>
      <c r="C927" s="8"/>
      <c r="D927" s="8"/>
      <c r="E927" s="8"/>
      <c r="F927" s="8"/>
      <c r="G927" s="21"/>
      <c r="H927" s="12"/>
      <c r="I927" s="12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idden="1">
      <c r="A928" s="8"/>
      <c r="B928" s="8"/>
      <c r="C928" s="8"/>
      <c r="D928" s="8"/>
      <c r="E928" s="8"/>
      <c r="F928" s="8"/>
      <c r="G928" s="21"/>
      <c r="H928" s="12"/>
      <c r="I928" s="12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idden="1">
      <c r="A929" s="8"/>
      <c r="B929" s="8"/>
      <c r="C929" s="8"/>
      <c r="D929" s="8"/>
      <c r="E929" s="8"/>
      <c r="F929" s="8"/>
      <c r="G929" s="21"/>
      <c r="H929" s="12"/>
      <c r="I929" s="12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idden="1">
      <c r="A930" s="8"/>
      <c r="B930" s="8"/>
      <c r="C930" s="8"/>
      <c r="D930" s="8"/>
      <c r="E930" s="8"/>
      <c r="F930" s="8"/>
      <c r="G930" s="21"/>
      <c r="H930" s="12"/>
      <c r="I930" s="12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idden="1">
      <c r="A931" s="8"/>
      <c r="B931" s="8"/>
      <c r="C931" s="8"/>
      <c r="D931" s="8"/>
      <c r="E931" s="8"/>
      <c r="F931" s="8"/>
      <c r="G931" s="21"/>
      <c r="H931" s="12"/>
      <c r="I931" s="12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idden="1">
      <c r="A932" s="8"/>
      <c r="B932" s="8"/>
      <c r="C932" s="8"/>
      <c r="D932" s="8"/>
      <c r="E932" s="8"/>
      <c r="F932" s="8"/>
      <c r="G932" s="21"/>
      <c r="H932" s="12"/>
      <c r="I932" s="12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idden="1">
      <c r="A933" s="8"/>
      <c r="B933" s="8"/>
      <c r="C933" s="8"/>
      <c r="D933" s="8"/>
      <c r="E933" s="8"/>
      <c r="F933" s="8"/>
      <c r="G933" s="21"/>
      <c r="H933" s="12"/>
      <c r="I933" s="12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idden="1">
      <c r="A934" s="8"/>
      <c r="B934" s="8"/>
      <c r="C934" s="8"/>
      <c r="D934" s="8"/>
      <c r="E934" s="8"/>
      <c r="F934" s="8"/>
      <c r="G934" s="21"/>
      <c r="H934" s="12"/>
      <c r="I934" s="12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idden="1">
      <c r="A935" s="8"/>
      <c r="B935" s="8"/>
      <c r="C935" s="8"/>
      <c r="D935" s="8"/>
      <c r="E935" s="8"/>
      <c r="F935" s="8"/>
      <c r="G935" s="21"/>
      <c r="H935" s="12"/>
      <c r="I935" s="12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idden="1">
      <c r="A936" s="8"/>
      <c r="B936" s="8"/>
      <c r="C936" s="8"/>
      <c r="D936" s="8"/>
      <c r="E936" s="8"/>
      <c r="F936" s="8"/>
      <c r="G936" s="21"/>
      <c r="H936" s="12"/>
      <c r="I936" s="12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idden="1">
      <c r="A937" s="8"/>
      <c r="B937" s="8"/>
      <c r="C937" s="8"/>
      <c r="D937" s="8"/>
      <c r="E937" s="8"/>
      <c r="F937" s="8"/>
      <c r="G937" s="21"/>
      <c r="H937" s="12"/>
      <c r="I937" s="12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idden="1">
      <c r="A938" s="8"/>
      <c r="B938" s="8"/>
      <c r="C938" s="8"/>
      <c r="D938" s="8"/>
      <c r="E938" s="8"/>
      <c r="F938" s="8"/>
      <c r="G938" s="21"/>
      <c r="H938" s="12"/>
      <c r="I938" s="12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idden="1">
      <c r="A939" s="8"/>
      <c r="B939" s="8"/>
      <c r="C939" s="8"/>
      <c r="D939" s="8"/>
      <c r="E939" s="8"/>
      <c r="F939" s="8"/>
      <c r="G939" s="21"/>
      <c r="H939" s="12"/>
      <c r="I939" s="12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idden="1">
      <c r="A940" s="8"/>
      <c r="B940" s="8"/>
      <c r="C940" s="8"/>
      <c r="D940" s="8"/>
      <c r="E940" s="8"/>
      <c r="F940" s="8"/>
      <c r="G940" s="21"/>
      <c r="H940" s="12"/>
      <c r="I940" s="12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idden="1">
      <c r="A941" s="8"/>
      <c r="B941" s="8"/>
      <c r="C941" s="8"/>
      <c r="D941" s="8"/>
      <c r="E941" s="8"/>
      <c r="F941" s="8"/>
      <c r="G941" s="21"/>
      <c r="H941" s="12"/>
      <c r="I941" s="12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idden="1">
      <c r="A942" s="8"/>
      <c r="B942" s="8"/>
      <c r="C942" s="8"/>
      <c r="D942" s="8"/>
      <c r="E942" s="8"/>
      <c r="F942" s="8"/>
      <c r="G942" s="21"/>
      <c r="H942" s="12"/>
      <c r="I942" s="12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idden="1">
      <c r="A943" s="8"/>
      <c r="B943" s="8"/>
      <c r="C943" s="8"/>
      <c r="D943" s="8"/>
      <c r="E943" s="8"/>
      <c r="F943" s="8"/>
      <c r="G943" s="21"/>
      <c r="H943" s="12"/>
      <c r="I943" s="12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idden="1">
      <c r="A944" s="8"/>
      <c r="B944" s="8"/>
      <c r="C944" s="8"/>
      <c r="D944" s="8"/>
      <c r="E944" s="8"/>
      <c r="F944" s="8"/>
      <c r="G944" s="21"/>
      <c r="H944" s="12"/>
      <c r="I944" s="12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idden="1">
      <c r="A945" s="8"/>
      <c r="B945" s="8"/>
      <c r="C945" s="8"/>
      <c r="D945" s="8"/>
      <c r="E945" s="8"/>
      <c r="F945" s="8"/>
      <c r="G945" s="21"/>
      <c r="H945" s="12"/>
      <c r="I945" s="12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idden="1">
      <c r="A946" s="8"/>
      <c r="B946" s="8"/>
      <c r="C946" s="8"/>
      <c r="D946" s="8"/>
      <c r="E946" s="8"/>
      <c r="F946" s="8"/>
      <c r="G946" s="21"/>
      <c r="H946" s="12"/>
      <c r="I946" s="12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idden="1">
      <c r="A947" s="8"/>
      <c r="B947" s="8"/>
      <c r="C947" s="8"/>
      <c r="D947" s="8"/>
      <c r="E947" s="8"/>
      <c r="F947" s="8"/>
      <c r="G947" s="21"/>
      <c r="H947" s="12"/>
      <c r="I947" s="12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idden="1">
      <c r="A948" s="8"/>
      <c r="B948" s="8"/>
      <c r="C948" s="8"/>
      <c r="D948" s="8"/>
      <c r="E948" s="8"/>
      <c r="F948" s="8"/>
      <c r="G948" s="21"/>
      <c r="H948" s="12"/>
      <c r="I948" s="12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idden="1">
      <c r="A949" s="8"/>
      <c r="B949" s="8"/>
      <c r="C949" s="8"/>
      <c r="D949" s="8"/>
      <c r="E949" s="8"/>
      <c r="F949" s="8"/>
      <c r="G949" s="21"/>
      <c r="H949" s="12"/>
      <c r="I949" s="12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idden="1">
      <c r="A950" s="8"/>
      <c r="B950" s="8"/>
      <c r="C950" s="8"/>
      <c r="D950" s="8"/>
      <c r="E950" s="8"/>
      <c r="F950" s="8"/>
      <c r="G950" s="21"/>
      <c r="H950" s="12"/>
      <c r="I950" s="12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idden="1">
      <c r="A951" s="8"/>
      <c r="B951" s="8"/>
      <c r="C951" s="8"/>
      <c r="D951" s="8"/>
      <c r="E951" s="8"/>
      <c r="F951" s="8"/>
      <c r="G951" s="21"/>
      <c r="H951" s="12"/>
      <c r="I951" s="12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idden="1">
      <c r="A952" s="8"/>
      <c r="B952" s="8"/>
      <c r="C952" s="8"/>
      <c r="D952" s="8"/>
      <c r="E952" s="8"/>
      <c r="F952" s="8"/>
      <c r="G952" s="21"/>
      <c r="H952" s="12"/>
      <c r="I952" s="12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idden="1">
      <c r="A953" s="8"/>
      <c r="B953" s="8"/>
      <c r="C953" s="8"/>
      <c r="D953" s="8"/>
      <c r="E953" s="8"/>
      <c r="F953" s="8"/>
      <c r="G953" s="21"/>
      <c r="H953" s="12"/>
      <c r="I953" s="12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idden="1">
      <c r="A954" s="8"/>
      <c r="B954" s="8"/>
      <c r="C954" s="8"/>
      <c r="D954" s="8"/>
      <c r="E954" s="8"/>
      <c r="F954" s="8"/>
      <c r="G954" s="21"/>
      <c r="H954" s="12"/>
      <c r="I954" s="12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idden="1">
      <c r="A955" s="8"/>
      <c r="B955" s="8"/>
      <c r="C955" s="8"/>
      <c r="D955" s="8"/>
      <c r="E955" s="8"/>
      <c r="F955" s="8"/>
      <c r="G955" s="21"/>
      <c r="H955" s="12"/>
      <c r="I955" s="12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idden="1">
      <c r="A956" s="8"/>
      <c r="B956" s="8"/>
      <c r="C956" s="8"/>
      <c r="D956" s="8"/>
      <c r="E956" s="8"/>
      <c r="F956" s="8"/>
      <c r="G956" s="21"/>
      <c r="H956" s="12"/>
      <c r="I956" s="12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idden="1">
      <c r="A957" s="8"/>
      <c r="B957" s="8"/>
      <c r="C957" s="8"/>
      <c r="D957" s="8"/>
      <c r="E957" s="8"/>
      <c r="F957" s="8"/>
      <c r="G957" s="21"/>
      <c r="H957" s="12"/>
      <c r="I957" s="12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idden="1">
      <c r="A958" s="8"/>
      <c r="B958" s="8"/>
      <c r="C958" s="8"/>
      <c r="D958" s="8"/>
      <c r="E958" s="8"/>
      <c r="F958" s="8"/>
      <c r="G958" s="21"/>
      <c r="H958" s="12"/>
      <c r="I958" s="12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idden="1">
      <c r="A959" s="8"/>
      <c r="B959" s="8"/>
      <c r="C959" s="8"/>
      <c r="D959" s="8"/>
      <c r="E959" s="8"/>
      <c r="F959" s="8"/>
      <c r="G959" s="21"/>
      <c r="H959" s="12"/>
      <c r="I959" s="12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idden="1">
      <c r="A960" s="8"/>
      <c r="B960" s="8"/>
      <c r="C960" s="8"/>
      <c r="D960" s="8"/>
      <c r="E960" s="8"/>
      <c r="F960" s="8"/>
      <c r="G960" s="21"/>
      <c r="H960" s="12"/>
      <c r="I960" s="12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idden="1">
      <c r="A961" s="8"/>
      <c r="B961" s="8"/>
      <c r="C961" s="8"/>
      <c r="D961" s="8"/>
      <c r="E961" s="8"/>
      <c r="F961" s="8"/>
      <c r="G961" s="21"/>
      <c r="H961" s="12"/>
      <c r="I961" s="12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idden="1">
      <c r="A962" s="8"/>
      <c r="B962" s="8"/>
      <c r="C962" s="8"/>
      <c r="D962" s="8"/>
      <c r="E962" s="8"/>
      <c r="F962" s="8"/>
      <c r="G962" s="21"/>
      <c r="H962" s="12"/>
      <c r="I962" s="12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idden="1">
      <c r="A963" s="8"/>
      <c r="B963" s="8"/>
      <c r="C963" s="8"/>
      <c r="D963" s="8"/>
      <c r="E963" s="8"/>
      <c r="F963" s="8"/>
      <c r="G963" s="21"/>
      <c r="H963" s="12"/>
      <c r="I963" s="12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idden="1">
      <c r="A964" s="8"/>
      <c r="B964" s="8"/>
      <c r="C964" s="8"/>
      <c r="D964" s="8"/>
      <c r="E964" s="8"/>
      <c r="F964" s="8"/>
      <c r="G964" s="21"/>
      <c r="H964" s="12"/>
      <c r="I964" s="12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idden="1">
      <c r="A965" s="8"/>
      <c r="B965" s="8"/>
      <c r="C965" s="8"/>
      <c r="D965" s="8"/>
      <c r="E965" s="8"/>
      <c r="F965" s="8"/>
      <c r="G965" s="21"/>
      <c r="H965" s="12"/>
      <c r="I965" s="12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idden="1">
      <c r="A966" s="8"/>
      <c r="B966" s="8"/>
      <c r="C966" s="8"/>
      <c r="D966" s="8"/>
      <c r="E966" s="8"/>
      <c r="F966" s="8"/>
      <c r="G966" s="21"/>
      <c r="H966" s="12"/>
      <c r="I966" s="12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idden="1">
      <c r="A967" s="8"/>
      <c r="B967" s="8"/>
      <c r="C967" s="8"/>
      <c r="D967" s="8"/>
      <c r="E967" s="8"/>
      <c r="F967" s="8"/>
      <c r="G967" s="21"/>
      <c r="H967" s="12"/>
      <c r="I967" s="12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idden="1">
      <c r="A968" s="8"/>
      <c r="B968" s="8"/>
      <c r="C968" s="8"/>
      <c r="D968" s="8"/>
      <c r="E968" s="8"/>
      <c r="F968" s="8"/>
      <c r="G968" s="21"/>
      <c r="H968" s="12"/>
      <c r="I968" s="12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idden="1">
      <c r="A969" s="8"/>
      <c r="B969" s="8"/>
      <c r="C969" s="8"/>
      <c r="D969" s="8"/>
      <c r="E969" s="8"/>
      <c r="F969" s="8"/>
      <c r="G969" s="21"/>
      <c r="H969" s="12"/>
      <c r="I969" s="12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idden="1">
      <c r="A970" s="8"/>
      <c r="B970" s="8"/>
      <c r="C970" s="8"/>
      <c r="D970" s="8"/>
      <c r="E970" s="8"/>
      <c r="F970" s="8"/>
      <c r="G970" s="21"/>
      <c r="H970" s="12"/>
      <c r="I970" s="12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idden="1">
      <c r="A971" s="8"/>
      <c r="B971" s="8"/>
      <c r="C971" s="8"/>
      <c r="D971" s="8"/>
      <c r="E971" s="8"/>
      <c r="F971" s="8"/>
      <c r="G971" s="21"/>
      <c r="H971" s="12"/>
      <c r="I971" s="12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idden="1">
      <c r="A972" s="8"/>
      <c r="B972" s="8"/>
      <c r="C972" s="8"/>
      <c r="D972" s="8"/>
      <c r="E972" s="8"/>
      <c r="F972" s="8"/>
      <c r="G972" s="21"/>
      <c r="H972" s="12"/>
      <c r="I972" s="12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idden="1">
      <c r="A973" s="8"/>
      <c r="B973" s="8"/>
      <c r="C973" s="8"/>
      <c r="D973" s="8"/>
      <c r="E973" s="8"/>
      <c r="F973" s="8"/>
      <c r="G973" s="21"/>
      <c r="H973" s="12"/>
      <c r="I973" s="12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idden="1">
      <c r="A974" s="8"/>
      <c r="B974" s="8"/>
      <c r="C974" s="8"/>
      <c r="D974" s="8"/>
      <c r="E974" s="8"/>
      <c r="F974" s="8"/>
      <c r="G974" s="21"/>
      <c r="H974" s="12"/>
      <c r="I974" s="12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idden="1">
      <c r="A975" s="8"/>
      <c r="B975" s="8"/>
      <c r="C975" s="8"/>
      <c r="D975" s="8"/>
      <c r="E975" s="8"/>
      <c r="F975" s="8"/>
      <c r="G975" s="21"/>
      <c r="H975" s="12"/>
      <c r="I975" s="12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idden="1">
      <c r="A976" s="8"/>
      <c r="B976" s="8"/>
      <c r="C976" s="8"/>
      <c r="D976" s="8"/>
      <c r="E976" s="8"/>
      <c r="F976" s="8"/>
      <c r="G976" s="21"/>
      <c r="H976" s="12"/>
      <c r="I976" s="12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idden="1">
      <c r="A977" s="8"/>
      <c r="B977" s="8"/>
      <c r="C977" s="8"/>
      <c r="D977" s="8"/>
      <c r="E977" s="8"/>
      <c r="F977" s="8"/>
      <c r="G977" s="21"/>
      <c r="H977" s="12"/>
      <c r="I977" s="12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idden="1">
      <c r="A978" s="8"/>
      <c r="B978" s="8"/>
      <c r="C978" s="8"/>
      <c r="D978" s="8"/>
      <c r="E978" s="8"/>
      <c r="F978" s="8"/>
      <c r="G978" s="21"/>
      <c r="H978" s="12"/>
      <c r="I978" s="12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idden="1">
      <c r="A979" s="8"/>
      <c r="B979" s="8"/>
      <c r="C979" s="8"/>
      <c r="D979" s="8"/>
      <c r="E979" s="8"/>
      <c r="F979" s="8"/>
      <c r="G979" s="21"/>
      <c r="H979" s="12"/>
      <c r="I979" s="12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idden="1">
      <c r="A980" s="8"/>
      <c r="B980" s="8"/>
      <c r="C980" s="8"/>
      <c r="D980" s="8"/>
      <c r="E980" s="8"/>
      <c r="F980" s="8"/>
      <c r="G980" s="21"/>
      <c r="H980" s="12"/>
      <c r="I980" s="12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idden="1">
      <c r="A981" s="8"/>
      <c r="B981" s="8"/>
      <c r="C981" s="8"/>
      <c r="D981" s="8"/>
      <c r="E981" s="8"/>
      <c r="F981" s="8"/>
      <c r="G981" s="21"/>
      <c r="H981" s="12"/>
      <c r="I981" s="12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idden="1">
      <c r="A982" s="8"/>
      <c r="B982" s="8"/>
      <c r="C982" s="8"/>
      <c r="D982" s="8"/>
      <c r="E982" s="8"/>
      <c r="F982" s="8"/>
      <c r="G982" s="21"/>
      <c r="H982" s="12"/>
      <c r="I982" s="12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idden="1">
      <c r="A983" s="8"/>
      <c r="B983" s="8"/>
      <c r="C983" s="8"/>
      <c r="D983" s="8"/>
      <c r="E983" s="8"/>
      <c r="F983" s="8"/>
      <c r="G983" s="21"/>
      <c r="H983" s="12"/>
      <c r="I983" s="12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idden="1">
      <c r="A984" s="8"/>
      <c r="B984" s="8"/>
      <c r="C984" s="8"/>
      <c r="D984" s="8"/>
      <c r="E984" s="8"/>
      <c r="F984" s="8"/>
      <c r="G984" s="21"/>
      <c r="H984" s="12"/>
      <c r="I984" s="12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idden="1">
      <c r="A985" s="8"/>
      <c r="B985" s="8"/>
      <c r="C985" s="8"/>
      <c r="D985" s="8"/>
      <c r="E985" s="8"/>
      <c r="F985" s="8"/>
      <c r="G985" s="21"/>
      <c r="H985" s="12"/>
      <c r="I985" s="12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idden="1">
      <c r="A986" s="8"/>
      <c r="B986" s="8"/>
      <c r="C986" s="8"/>
      <c r="D986" s="8"/>
      <c r="E986" s="8"/>
      <c r="F986" s="8"/>
      <c r="G986" s="21"/>
      <c r="H986" s="12"/>
      <c r="I986" s="12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idden="1">
      <c r="A987" s="8"/>
      <c r="B987" s="8"/>
      <c r="C987" s="8"/>
      <c r="D987" s="8"/>
      <c r="E987" s="8"/>
      <c r="F987" s="8"/>
      <c r="G987" s="21"/>
      <c r="H987" s="12"/>
      <c r="I987" s="12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idden="1">
      <c r="A988" s="8"/>
      <c r="B988" s="8"/>
      <c r="C988" s="8"/>
      <c r="D988" s="8"/>
      <c r="E988" s="8"/>
      <c r="F988" s="8"/>
      <c r="G988" s="21"/>
      <c r="H988" s="12"/>
      <c r="I988" s="12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idden="1">
      <c r="A989" s="8"/>
      <c r="B989" s="8"/>
      <c r="C989" s="8"/>
      <c r="D989" s="8"/>
      <c r="E989" s="8"/>
      <c r="F989" s="8"/>
      <c r="G989" s="21"/>
      <c r="H989" s="12"/>
      <c r="I989" s="12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idden="1">
      <c r="A990" s="8"/>
      <c r="B990" s="8"/>
      <c r="C990" s="8"/>
      <c r="D990" s="8"/>
      <c r="E990" s="8"/>
      <c r="F990" s="8"/>
      <c r="G990" s="21"/>
      <c r="H990" s="12"/>
      <c r="I990" s="12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idden="1">
      <c r="A991" s="8"/>
      <c r="B991" s="8"/>
      <c r="C991" s="8"/>
      <c r="D991" s="8"/>
      <c r="E991" s="8"/>
      <c r="F991" s="8"/>
      <c r="G991" s="21"/>
      <c r="H991" s="12"/>
      <c r="I991" s="12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idden="1">
      <c r="A992" s="8"/>
      <c r="B992" s="8"/>
      <c r="C992" s="8"/>
      <c r="D992" s="8"/>
      <c r="E992" s="8"/>
      <c r="F992" s="8"/>
      <c r="G992" s="21"/>
      <c r="H992" s="12"/>
      <c r="I992" s="12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idden="1">
      <c r="A993" s="8"/>
      <c r="B993" s="8"/>
      <c r="C993" s="8"/>
      <c r="D993" s="8"/>
      <c r="E993" s="8"/>
      <c r="F993" s="8"/>
      <c r="G993" s="21"/>
      <c r="H993" s="12"/>
      <c r="I993" s="12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idden="1">
      <c r="A994" s="8"/>
      <c r="B994" s="8"/>
      <c r="C994" s="8"/>
      <c r="D994" s="8"/>
      <c r="E994" s="8"/>
      <c r="F994" s="8"/>
      <c r="G994" s="21"/>
      <c r="H994" s="12"/>
      <c r="I994" s="12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idden="1">
      <c r="A995" s="8"/>
      <c r="B995" s="8"/>
      <c r="C995" s="8"/>
      <c r="D995" s="8"/>
      <c r="E995" s="8"/>
      <c r="F995" s="8"/>
      <c r="G995" s="21"/>
      <c r="H995" s="12"/>
      <c r="I995" s="12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idden="1">
      <c r="A996" s="8"/>
      <c r="B996" s="8"/>
      <c r="C996" s="8"/>
      <c r="D996" s="8"/>
      <c r="E996" s="8"/>
      <c r="F996" s="8"/>
      <c r="G996" s="21"/>
      <c r="H996" s="12"/>
      <c r="I996" s="12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idden="1">
      <c r="A997" s="8"/>
      <c r="B997" s="8"/>
      <c r="C997" s="8"/>
      <c r="D997" s="8"/>
      <c r="E997" s="8"/>
      <c r="F997" s="8"/>
      <c r="G997" s="21"/>
      <c r="H997" s="12"/>
      <c r="I997" s="12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idden="1">
      <c r="A998" s="8"/>
      <c r="B998" s="8"/>
      <c r="C998" s="8"/>
      <c r="D998" s="8"/>
      <c r="E998" s="8"/>
      <c r="F998" s="8"/>
      <c r="G998" s="21"/>
      <c r="H998" s="12"/>
      <c r="I998" s="12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idden="1">
      <c r="A999" s="8"/>
      <c r="B999" s="8"/>
      <c r="C999" s="8"/>
      <c r="D999" s="8"/>
      <c r="E999" s="8"/>
      <c r="F999" s="8"/>
      <c r="G999" s="21"/>
      <c r="H999" s="12"/>
      <c r="I999" s="12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idden="1">
      <c r="A1000" s="8"/>
      <c r="B1000" s="8"/>
      <c r="C1000" s="8"/>
      <c r="D1000" s="8"/>
      <c r="E1000" s="8"/>
      <c r="F1000" s="8"/>
      <c r="G1000" s="21"/>
      <c r="H1000" s="12"/>
      <c r="I1000" s="12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8"/>
      <c r="D1001" s="8"/>
      <c r="E1001" s="8"/>
      <c r="F1001" s="8"/>
      <c r="G1001" s="21"/>
      <c r="H1001" s="12"/>
      <c r="I1001" s="12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8"/>
      <c r="D1002" s="8"/>
      <c r="E1002" s="8"/>
      <c r="F1002" s="8"/>
      <c r="G1002" s="21"/>
      <c r="H1002" s="12"/>
      <c r="I1002" s="12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>
      <c r="A1003" s="8"/>
      <c r="B1003" s="8"/>
      <c r="C1003" s="8"/>
      <c r="D1003" s="8"/>
      <c r="E1003" s="8"/>
      <c r="F1003" s="8"/>
      <c r="G1003" s="21"/>
      <c r="H1003" s="12"/>
      <c r="I1003" s="12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>
      <c r="A1004" s="8"/>
      <c r="B1004" s="8"/>
      <c r="C1004" s="8"/>
      <c r="D1004" s="8"/>
      <c r="E1004" s="8"/>
      <c r="F1004" s="8"/>
      <c r="G1004" s="21"/>
      <c r="H1004" s="12"/>
      <c r="I1004" s="12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>
      <c r="A1005" s="8"/>
      <c r="B1005" s="8"/>
      <c r="C1005" s="8"/>
      <c r="D1005" s="8"/>
      <c r="E1005" s="8"/>
      <c r="F1005" s="8"/>
      <c r="G1005" s="21"/>
      <c r="H1005" s="12"/>
      <c r="I1005" s="12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>
      <c r="A1006" s="8"/>
      <c r="B1006" s="8"/>
      <c r="C1006" s="8"/>
      <c r="D1006" s="8"/>
      <c r="E1006" s="8"/>
      <c r="F1006" s="8"/>
      <c r="G1006" s="21"/>
      <c r="H1006" s="12"/>
      <c r="I1006" s="12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>
      <c r="A1007" s="8"/>
      <c r="B1007" s="8"/>
      <c r="C1007" s="8"/>
      <c r="D1007" s="8"/>
      <c r="E1007" s="8"/>
      <c r="F1007" s="8"/>
      <c r="G1007" s="21"/>
      <c r="H1007" s="12"/>
      <c r="I1007" s="12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>
      <c r="A1008" s="8"/>
      <c r="B1008" s="8"/>
      <c r="C1008" s="8"/>
      <c r="D1008" s="8"/>
      <c r="E1008" s="8"/>
      <c r="F1008" s="8"/>
      <c r="G1008" s="21"/>
      <c r="H1008" s="12"/>
      <c r="I1008" s="12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>
      <c r="A1009" s="8"/>
      <c r="B1009" s="8"/>
      <c r="C1009" s="8"/>
      <c r="D1009" s="8"/>
      <c r="E1009" s="8"/>
      <c r="F1009" s="8"/>
      <c r="G1009" s="21"/>
      <c r="H1009" s="12"/>
      <c r="I1009" s="12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>
      <c r="A1010" s="8"/>
      <c r="B1010" s="8"/>
      <c r="C1010" s="8"/>
      <c r="D1010" s="8"/>
      <c r="E1010" s="8"/>
      <c r="F1010" s="8"/>
      <c r="G1010" s="21"/>
      <c r="H1010" s="12"/>
      <c r="I1010" s="12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>
      <c r="A1011" s="8"/>
      <c r="B1011" s="8"/>
      <c r="C1011" s="8"/>
      <c r="D1011" s="8"/>
      <c r="E1011" s="8"/>
      <c r="F1011" s="8"/>
      <c r="G1011" s="21"/>
      <c r="H1011" s="12"/>
      <c r="I1011" s="12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>
      <c r="A1012" s="8"/>
      <c r="B1012" s="8"/>
      <c r="C1012" s="8"/>
      <c r="D1012" s="8"/>
      <c r="E1012" s="8"/>
      <c r="F1012" s="8"/>
      <c r="G1012" s="21"/>
      <c r="H1012" s="12"/>
      <c r="I1012" s="12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>
      <c r="A1013" s="8"/>
      <c r="B1013" s="8"/>
      <c r="C1013" s="8"/>
      <c r="D1013" s="8"/>
      <c r="E1013" s="8"/>
      <c r="F1013" s="8"/>
      <c r="G1013" s="21"/>
      <c r="H1013" s="12"/>
      <c r="I1013" s="12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>
      <c r="A1014" s="8"/>
      <c r="B1014" s="8"/>
      <c r="C1014" s="8"/>
      <c r="D1014" s="8"/>
      <c r="E1014" s="8"/>
      <c r="F1014" s="8"/>
      <c r="G1014" s="21"/>
      <c r="H1014" s="12"/>
      <c r="I1014" s="12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>
      <c r="A1015" s="8"/>
      <c r="B1015" s="8"/>
      <c r="C1015" s="8"/>
      <c r="D1015" s="8"/>
      <c r="E1015" s="8"/>
      <c r="F1015" s="8"/>
      <c r="G1015" s="21"/>
      <c r="H1015" s="12"/>
      <c r="I1015" s="12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>
      <c r="A1016" s="8"/>
      <c r="B1016" s="8"/>
      <c r="C1016" s="8"/>
      <c r="D1016" s="8"/>
      <c r="E1016" s="8"/>
      <c r="F1016" s="8"/>
      <c r="G1016" s="21"/>
      <c r="H1016" s="12"/>
      <c r="I1016" s="12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>
      <c r="A1017" s="8"/>
      <c r="B1017" s="8"/>
      <c r="C1017" s="8"/>
      <c r="D1017" s="8"/>
      <c r="E1017" s="8"/>
      <c r="F1017" s="8"/>
      <c r="G1017" s="21"/>
      <c r="H1017" s="12"/>
      <c r="I1017" s="12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>
      <c r="A1018" s="8"/>
      <c r="B1018" s="8"/>
      <c r="C1018" s="8"/>
      <c r="D1018" s="8"/>
      <c r="E1018" s="8"/>
      <c r="F1018" s="8"/>
      <c r="G1018" s="21"/>
      <c r="H1018" s="12"/>
      <c r="I1018" s="12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>
      <c r="A1019" s="8"/>
      <c r="B1019" s="8"/>
      <c r="C1019" s="8"/>
      <c r="D1019" s="8"/>
      <c r="E1019" s="8"/>
      <c r="F1019" s="8"/>
      <c r="G1019" s="21"/>
      <c r="H1019" s="12"/>
      <c r="I1019" s="12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>
      <c r="A1020" s="8"/>
      <c r="B1020" s="8"/>
      <c r="C1020" s="8"/>
      <c r="D1020" s="8"/>
      <c r="E1020" s="8"/>
      <c r="F1020" s="8"/>
      <c r="G1020" s="21"/>
      <c r="H1020" s="12"/>
      <c r="I1020" s="12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>
      <c r="A1021" s="8"/>
      <c r="B1021" s="8"/>
      <c r="C1021" s="8"/>
      <c r="D1021" s="8"/>
      <c r="E1021" s="8"/>
      <c r="F1021" s="8"/>
      <c r="G1021" s="21"/>
      <c r="H1021" s="12"/>
      <c r="I1021" s="12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>
      <c r="A1022" s="8"/>
      <c r="B1022" s="8"/>
      <c r="C1022" s="8"/>
      <c r="D1022" s="8"/>
      <c r="E1022" s="8"/>
      <c r="F1022" s="8"/>
      <c r="G1022" s="21"/>
      <c r="H1022" s="12"/>
      <c r="I1022" s="12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>
      <c r="A1023" s="8"/>
      <c r="B1023" s="8"/>
      <c r="C1023" s="8"/>
      <c r="D1023" s="8"/>
      <c r="E1023" s="8"/>
      <c r="F1023" s="8"/>
      <c r="G1023" s="21"/>
      <c r="H1023" s="12"/>
      <c r="I1023" s="12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>
      <c r="A1024" s="8"/>
      <c r="B1024" s="8"/>
      <c r="C1024" s="8"/>
      <c r="D1024" s="8"/>
      <c r="E1024" s="8"/>
      <c r="F1024" s="8"/>
      <c r="G1024" s="21"/>
      <c r="H1024" s="12"/>
      <c r="I1024" s="12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>
      <c r="A1025" s="8"/>
      <c r="B1025" s="8"/>
      <c r="C1025" s="8"/>
      <c r="D1025" s="8"/>
      <c r="E1025" s="8"/>
      <c r="F1025" s="8"/>
      <c r="G1025" s="21"/>
      <c r="H1025" s="12"/>
      <c r="I1025" s="12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>
      <c r="A1026" s="8"/>
      <c r="B1026" s="8"/>
      <c r="C1026" s="8"/>
      <c r="D1026" s="8"/>
      <c r="E1026" s="8"/>
      <c r="F1026" s="8"/>
      <c r="G1026" s="21"/>
      <c r="H1026" s="12"/>
      <c r="I1026" s="12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>
      <c r="A1027" s="8"/>
      <c r="B1027" s="8"/>
      <c r="C1027" s="8"/>
      <c r="D1027" s="8"/>
      <c r="E1027" s="8"/>
      <c r="F1027" s="8"/>
      <c r="G1027" s="21"/>
      <c r="H1027" s="12"/>
      <c r="I1027" s="12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>
      <c r="A1028" s="8"/>
      <c r="B1028" s="8"/>
      <c r="C1028" s="8"/>
      <c r="D1028" s="8"/>
      <c r="E1028" s="8"/>
      <c r="F1028" s="8"/>
      <c r="G1028" s="21"/>
      <c r="H1028" s="12"/>
      <c r="I1028" s="12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>
      <c r="A1029" s="8"/>
      <c r="B1029" s="8"/>
      <c r="C1029" s="8"/>
      <c r="D1029" s="8"/>
      <c r="E1029" s="8"/>
      <c r="F1029" s="8"/>
      <c r="G1029" s="21"/>
      <c r="H1029" s="12"/>
      <c r="I1029" s="12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>
      <c r="A1030" s="8"/>
      <c r="B1030" s="8"/>
      <c r="C1030" s="8"/>
      <c r="D1030" s="8"/>
      <c r="E1030" s="8"/>
      <c r="F1030" s="8"/>
      <c r="G1030" s="21"/>
      <c r="H1030" s="12"/>
      <c r="I1030" s="12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>
      <c r="A1031" s="8"/>
      <c r="B1031" s="8"/>
      <c r="C1031" s="8"/>
      <c r="D1031" s="8"/>
      <c r="E1031" s="8"/>
      <c r="F1031" s="8"/>
      <c r="G1031" s="21"/>
      <c r="H1031" s="12"/>
      <c r="I1031" s="12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>
      <c r="A1032" s="8"/>
      <c r="B1032" s="8"/>
      <c r="C1032" s="8"/>
      <c r="D1032" s="8"/>
      <c r="E1032" s="8"/>
      <c r="F1032" s="8"/>
      <c r="G1032" s="21"/>
      <c r="H1032" s="12"/>
      <c r="I1032" s="12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>
      <c r="A1033" s="8"/>
      <c r="B1033" s="8"/>
      <c r="C1033" s="8"/>
      <c r="D1033" s="8"/>
      <c r="E1033" s="8"/>
      <c r="F1033" s="8"/>
      <c r="G1033" s="21"/>
      <c r="H1033" s="12"/>
      <c r="I1033" s="12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>
      <c r="A1034" s="8"/>
      <c r="B1034" s="8"/>
      <c r="C1034" s="8"/>
      <c r="D1034" s="8"/>
      <c r="E1034" s="8"/>
      <c r="F1034" s="8"/>
      <c r="G1034" s="21"/>
      <c r="H1034" s="12"/>
      <c r="I1034" s="12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>
      <c r="A1035" s="8"/>
      <c r="B1035" s="8"/>
      <c r="C1035" s="8"/>
      <c r="D1035" s="8"/>
      <c r="E1035" s="8"/>
      <c r="F1035" s="8"/>
      <c r="G1035" s="21"/>
      <c r="H1035" s="12"/>
      <c r="I1035" s="12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>
      <c r="A1036" s="8"/>
      <c r="B1036" s="8"/>
      <c r="C1036" s="8"/>
      <c r="D1036" s="8"/>
      <c r="E1036" s="8"/>
      <c r="F1036" s="8"/>
      <c r="G1036" s="21"/>
      <c r="H1036" s="12"/>
      <c r="I1036" s="12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>
      <c r="A1037" s="8"/>
      <c r="B1037" s="8"/>
      <c r="C1037" s="8"/>
      <c r="D1037" s="8"/>
      <c r="E1037" s="8"/>
      <c r="F1037" s="8"/>
      <c r="G1037" s="21"/>
      <c r="H1037" s="12"/>
      <c r="I1037" s="12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>
      <c r="A1038" s="8"/>
      <c r="B1038" s="8"/>
      <c r="C1038" s="8"/>
      <c r="D1038" s="8"/>
      <c r="E1038" s="8"/>
      <c r="F1038" s="8"/>
      <c r="G1038" s="21"/>
      <c r="H1038" s="12"/>
      <c r="I1038" s="12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>
      <c r="A1039" s="8"/>
      <c r="B1039" s="8"/>
      <c r="C1039" s="8"/>
      <c r="D1039" s="8"/>
      <c r="E1039" s="8"/>
      <c r="F1039" s="8"/>
      <c r="G1039" s="21"/>
      <c r="H1039" s="12"/>
      <c r="I1039" s="12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>
      <c r="A1040" s="8"/>
      <c r="B1040" s="8"/>
      <c r="C1040" s="8"/>
      <c r="D1040" s="8"/>
      <c r="E1040" s="8"/>
      <c r="F1040" s="8"/>
      <c r="G1040" s="21"/>
      <c r="H1040" s="12"/>
      <c r="I1040" s="12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>
      <c r="A1041" s="8"/>
      <c r="B1041" s="8"/>
      <c r="C1041" s="8"/>
      <c r="D1041" s="8"/>
      <c r="E1041" s="8"/>
      <c r="F1041" s="8"/>
      <c r="G1041" s="21"/>
      <c r="H1041" s="12"/>
      <c r="I1041" s="12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>
      <c r="A1042" s="8"/>
      <c r="B1042" s="8"/>
      <c r="C1042" s="8"/>
      <c r="D1042" s="8"/>
      <c r="E1042" s="8"/>
      <c r="F1042" s="8"/>
      <c r="G1042" s="21"/>
      <c r="H1042" s="12"/>
      <c r="I1042" s="12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>
      <c r="A1043" s="8"/>
      <c r="B1043" s="8"/>
      <c r="C1043" s="8"/>
      <c r="D1043" s="8"/>
      <c r="E1043" s="8"/>
      <c r="F1043" s="8"/>
      <c r="G1043" s="21"/>
      <c r="H1043" s="12"/>
      <c r="I1043" s="12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>
      <c r="A1044" s="8"/>
      <c r="B1044" s="8"/>
      <c r="C1044" s="8"/>
      <c r="D1044" s="8"/>
      <c r="E1044" s="8"/>
      <c r="F1044" s="8"/>
      <c r="G1044" s="21"/>
      <c r="H1044" s="12"/>
      <c r="I1044" s="12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>
      <c r="A1045" s="8"/>
      <c r="B1045" s="8"/>
      <c r="C1045" s="8"/>
      <c r="D1045" s="8"/>
      <c r="E1045" s="8"/>
      <c r="F1045" s="8"/>
      <c r="G1045" s="21"/>
      <c r="H1045" s="12"/>
      <c r="I1045" s="12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>
      <c r="A1046" s="8"/>
      <c r="B1046" s="8"/>
      <c r="C1046" s="8"/>
      <c r="D1046" s="8"/>
      <c r="E1046" s="8"/>
      <c r="F1046" s="8"/>
      <c r="G1046" s="21"/>
      <c r="H1046" s="12"/>
      <c r="I1046" s="12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>
      <c r="A1047" s="8"/>
      <c r="B1047" s="8"/>
      <c r="C1047" s="8"/>
      <c r="D1047" s="8"/>
      <c r="E1047" s="8"/>
      <c r="F1047" s="8"/>
      <c r="G1047" s="21"/>
      <c r="H1047" s="12"/>
      <c r="I1047" s="12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>
      <c r="A1048" s="8"/>
      <c r="B1048" s="8"/>
      <c r="C1048" s="8"/>
      <c r="D1048" s="8"/>
      <c r="E1048" s="8"/>
      <c r="F1048" s="8"/>
      <c r="G1048" s="21"/>
      <c r="H1048" s="12"/>
      <c r="I1048" s="12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>
      <c r="A1049" s="8"/>
      <c r="B1049" s="8"/>
      <c r="C1049" s="8"/>
      <c r="D1049" s="8"/>
      <c r="E1049" s="8"/>
      <c r="F1049" s="8"/>
      <c r="G1049" s="21"/>
      <c r="H1049" s="12"/>
      <c r="I1049" s="12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>
      <c r="A1050" s="8"/>
      <c r="B1050" s="8"/>
      <c r="C1050" s="8"/>
      <c r="D1050" s="8"/>
      <c r="E1050" s="8"/>
      <c r="F1050" s="8"/>
      <c r="G1050" s="21"/>
      <c r="H1050" s="12"/>
      <c r="I1050" s="12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>
      <c r="A1051" s="8"/>
      <c r="B1051" s="8"/>
      <c r="C1051" s="8"/>
      <c r="D1051" s="8"/>
      <c r="E1051" s="8"/>
      <c r="F1051" s="8"/>
      <c r="G1051" s="21"/>
      <c r="H1051" s="12"/>
      <c r="I1051" s="12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>
      <c r="A1052" s="8"/>
      <c r="B1052" s="8"/>
      <c r="C1052" s="8"/>
      <c r="D1052" s="8"/>
      <c r="E1052" s="8"/>
      <c r="F1052" s="8"/>
      <c r="G1052" s="21"/>
      <c r="H1052" s="12"/>
      <c r="I1052" s="12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>
      <c r="A1053" s="8"/>
      <c r="B1053" s="8"/>
      <c r="C1053" s="8"/>
      <c r="D1053" s="8"/>
      <c r="E1053" s="8"/>
      <c r="F1053" s="8"/>
      <c r="G1053" s="21"/>
      <c r="H1053" s="12"/>
      <c r="I1053" s="12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>
      <c r="A1054" s="8"/>
      <c r="B1054" s="8"/>
      <c r="C1054" s="8"/>
      <c r="D1054" s="8"/>
      <c r="E1054" s="8"/>
      <c r="F1054" s="8"/>
      <c r="G1054" s="21"/>
      <c r="H1054" s="12"/>
      <c r="I1054" s="12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>
      <c r="A1055" s="8"/>
      <c r="B1055" s="8"/>
      <c r="C1055" s="8"/>
      <c r="D1055" s="8"/>
      <c r="E1055" s="8"/>
      <c r="F1055" s="8"/>
      <c r="G1055" s="21"/>
      <c r="H1055" s="12"/>
      <c r="I1055" s="12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>
      <c r="A1056" s="8"/>
      <c r="B1056" s="8"/>
      <c r="C1056" s="8"/>
      <c r="D1056" s="8"/>
      <c r="E1056" s="8"/>
      <c r="F1056" s="8"/>
      <c r="G1056" s="21"/>
      <c r="H1056" s="12"/>
      <c r="I1056" s="12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>
      <c r="A1057" s="8"/>
      <c r="B1057" s="8"/>
      <c r="C1057" s="8"/>
      <c r="D1057" s="8"/>
      <c r="E1057" s="8"/>
      <c r="F1057" s="8"/>
      <c r="G1057" s="21"/>
      <c r="H1057" s="12"/>
      <c r="I1057" s="12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>
      <c r="A1058" s="8"/>
      <c r="B1058" s="8"/>
      <c r="C1058" s="8"/>
      <c r="D1058" s="8"/>
      <c r="E1058" s="8"/>
      <c r="F1058" s="8"/>
      <c r="G1058" s="21"/>
      <c r="H1058" s="12"/>
      <c r="I1058" s="12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>
      <c r="A1059" s="8"/>
      <c r="B1059" s="8"/>
      <c r="C1059" s="8"/>
      <c r="D1059" s="8"/>
      <c r="E1059" s="8"/>
      <c r="F1059" s="8"/>
      <c r="G1059" s="21"/>
      <c r="H1059" s="12"/>
      <c r="I1059" s="12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>
      <c r="A1060" s="8"/>
      <c r="B1060" s="8"/>
      <c r="C1060" s="8"/>
      <c r="D1060" s="8"/>
      <c r="E1060" s="8"/>
      <c r="F1060" s="8"/>
      <c r="G1060" s="21"/>
      <c r="H1060" s="12"/>
      <c r="I1060" s="12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>
      <c r="A1061" s="8"/>
      <c r="B1061" s="8"/>
      <c r="C1061" s="8"/>
      <c r="D1061" s="8"/>
      <c r="E1061" s="8"/>
      <c r="F1061" s="8"/>
      <c r="G1061" s="21"/>
      <c r="H1061" s="12"/>
      <c r="I1061" s="12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>
      <c r="A1062" s="8"/>
      <c r="B1062" s="8"/>
      <c r="C1062" s="8"/>
      <c r="D1062" s="8"/>
      <c r="E1062" s="8"/>
      <c r="F1062" s="8"/>
      <c r="G1062" s="21"/>
      <c r="H1062" s="12"/>
      <c r="I1062" s="12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>
      <c r="A1063" s="8"/>
      <c r="B1063" s="8"/>
      <c r="C1063" s="8"/>
      <c r="D1063" s="8"/>
      <c r="E1063" s="8"/>
      <c r="F1063" s="8"/>
      <c r="G1063" s="21"/>
      <c r="H1063" s="12"/>
      <c r="I1063" s="12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>
      <c r="A1064" s="8"/>
      <c r="B1064" s="8"/>
      <c r="C1064" s="8"/>
      <c r="D1064" s="8"/>
      <c r="E1064" s="8"/>
      <c r="F1064" s="8"/>
      <c r="G1064" s="21"/>
      <c r="H1064" s="12"/>
      <c r="I1064" s="12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>
      <c r="A1065" s="8"/>
      <c r="B1065" s="8"/>
      <c r="C1065" s="8"/>
      <c r="D1065" s="8"/>
      <c r="E1065" s="8"/>
      <c r="F1065" s="8"/>
      <c r="G1065" s="21"/>
      <c r="H1065" s="12"/>
      <c r="I1065" s="12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>
      <c r="A1066" s="8"/>
      <c r="B1066" s="8"/>
      <c r="C1066" s="8"/>
      <c r="D1066" s="8"/>
      <c r="E1066" s="8"/>
      <c r="F1066" s="8"/>
      <c r="G1066" s="21"/>
      <c r="H1066" s="12"/>
      <c r="I1066" s="12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>
      <c r="A1067" s="8"/>
      <c r="B1067" s="8"/>
      <c r="C1067" s="8"/>
      <c r="D1067" s="8"/>
      <c r="E1067" s="8"/>
      <c r="F1067" s="8"/>
      <c r="G1067" s="21"/>
      <c r="H1067" s="12"/>
      <c r="I1067" s="12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>
      <c r="A1068" s="8"/>
      <c r="B1068" s="8"/>
      <c r="C1068" s="8"/>
      <c r="D1068" s="8"/>
      <c r="E1068" s="8"/>
      <c r="F1068" s="8"/>
      <c r="G1068" s="21"/>
      <c r="H1068" s="12"/>
      <c r="I1068" s="12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>
      <c r="A1069" s="8"/>
      <c r="B1069" s="8"/>
      <c r="C1069" s="8"/>
      <c r="D1069" s="8"/>
      <c r="E1069" s="8"/>
      <c r="F1069" s="8"/>
      <c r="G1069" s="21"/>
      <c r="H1069" s="12"/>
      <c r="I1069" s="12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>
      <c r="A1070" s="8"/>
      <c r="B1070" s="8"/>
      <c r="C1070" s="8"/>
      <c r="D1070" s="8"/>
      <c r="E1070" s="8"/>
      <c r="F1070" s="8"/>
      <c r="G1070" s="21"/>
      <c r="H1070" s="12"/>
      <c r="I1070" s="12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>
      <c r="A1071" s="8"/>
      <c r="B1071" s="8"/>
      <c r="C1071" s="8"/>
      <c r="D1071" s="8"/>
      <c r="E1071" s="8"/>
      <c r="F1071" s="8"/>
      <c r="G1071" s="21"/>
      <c r="H1071" s="12"/>
      <c r="I1071" s="12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>
      <c r="A1072" s="8"/>
      <c r="B1072" s="8"/>
      <c r="C1072" s="8"/>
      <c r="D1072" s="8"/>
      <c r="E1072" s="8"/>
      <c r="F1072" s="8"/>
      <c r="G1072" s="21"/>
      <c r="H1072" s="12"/>
      <c r="I1072" s="12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>
      <c r="A1073" s="8"/>
      <c r="B1073" s="8"/>
      <c r="C1073" s="8"/>
      <c r="D1073" s="8"/>
      <c r="E1073" s="8"/>
      <c r="F1073" s="8"/>
      <c r="G1073" s="21"/>
      <c r="H1073" s="12"/>
      <c r="I1073" s="12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>
      <c r="A1074" s="8"/>
      <c r="B1074" s="8"/>
      <c r="C1074" s="8"/>
      <c r="D1074" s="8"/>
      <c r="E1074" s="8"/>
      <c r="F1074" s="8"/>
      <c r="G1074" s="21"/>
      <c r="H1074" s="12"/>
      <c r="I1074" s="12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>
      <c r="A1075" s="8"/>
      <c r="B1075" s="8"/>
      <c r="C1075" s="8"/>
      <c r="D1075" s="8"/>
      <c r="E1075" s="8"/>
      <c r="F1075" s="8"/>
      <c r="G1075" s="21"/>
      <c r="H1075" s="12"/>
      <c r="I1075" s="12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>
      <c r="A1076" s="8"/>
      <c r="B1076" s="8"/>
      <c r="C1076" s="8"/>
      <c r="D1076" s="8"/>
      <c r="E1076" s="8"/>
      <c r="F1076" s="8"/>
      <c r="G1076" s="21"/>
      <c r="H1076" s="12"/>
      <c r="I1076" s="12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>
      <c r="A1077" s="8"/>
      <c r="B1077" s="8"/>
      <c r="C1077" s="8"/>
      <c r="D1077" s="8"/>
      <c r="E1077" s="8"/>
      <c r="F1077" s="8"/>
      <c r="G1077" s="21"/>
      <c r="H1077" s="12"/>
      <c r="I1077" s="12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>
      <c r="A1078" s="8"/>
      <c r="B1078" s="8"/>
      <c r="C1078" s="8"/>
      <c r="D1078" s="8"/>
      <c r="E1078" s="8"/>
      <c r="F1078" s="8"/>
      <c r="G1078" s="21"/>
      <c r="H1078" s="12"/>
      <c r="I1078" s="12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>
      <c r="A1079" s="8"/>
      <c r="B1079" s="8"/>
      <c r="C1079" s="8"/>
      <c r="D1079" s="8"/>
      <c r="E1079" s="8"/>
      <c r="F1079" s="8"/>
      <c r="G1079" s="21"/>
      <c r="H1079" s="12"/>
      <c r="I1079" s="12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>
      <c r="A1080" s="8"/>
      <c r="B1080" s="8"/>
      <c r="C1080" s="8"/>
      <c r="D1080" s="8"/>
      <c r="E1080" s="8"/>
      <c r="F1080" s="8"/>
      <c r="G1080" s="21"/>
      <c r="H1080" s="12"/>
      <c r="I1080" s="12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>
      <c r="A1081" s="8"/>
      <c r="B1081" s="8"/>
      <c r="C1081" s="8"/>
      <c r="D1081" s="8"/>
      <c r="E1081" s="8"/>
      <c r="F1081" s="8"/>
      <c r="G1081" s="21"/>
      <c r="H1081" s="12"/>
      <c r="I1081" s="12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>
      <c r="A1082" s="8"/>
      <c r="B1082" s="8"/>
      <c r="C1082" s="8"/>
      <c r="D1082" s="8"/>
      <c r="E1082" s="8"/>
      <c r="F1082" s="8"/>
      <c r="G1082" s="21"/>
      <c r="H1082" s="12"/>
      <c r="I1082" s="12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>
      <c r="A1083" s="8"/>
      <c r="B1083" s="8"/>
      <c r="C1083" s="8"/>
      <c r="D1083" s="8"/>
      <c r="E1083" s="8"/>
      <c r="F1083" s="8"/>
      <c r="G1083" s="21"/>
      <c r="H1083" s="12"/>
      <c r="I1083" s="12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>
      <c r="A1084" s="8"/>
      <c r="B1084" s="8"/>
      <c r="C1084" s="8"/>
      <c r="D1084" s="8"/>
      <c r="E1084" s="8"/>
      <c r="F1084" s="8"/>
      <c r="G1084" s="21"/>
      <c r="H1084" s="12"/>
      <c r="I1084" s="12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>
      <c r="A1085" s="8"/>
      <c r="B1085" s="8"/>
      <c r="C1085" s="8"/>
      <c r="D1085" s="8"/>
      <c r="E1085" s="8"/>
      <c r="F1085" s="8"/>
      <c r="G1085" s="21"/>
      <c r="H1085" s="12"/>
      <c r="I1085" s="12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>
      <c r="A1086" s="8"/>
      <c r="B1086" s="8"/>
      <c r="C1086" s="8"/>
      <c r="D1086" s="8"/>
      <c r="E1086" s="8"/>
      <c r="F1086" s="8"/>
      <c r="G1086" s="21"/>
      <c r="H1086" s="12"/>
      <c r="I1086" s="12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>
      <c r="A1087" s="8"/>
      <c r="B1087" s="8"/>
      <c r="C1087" s="8"/>
      <c r="D1087" s="8"/>
      <c r="E1087" s="8"/>
      <c r="F1087" s="8"/>
      <c r="G1087" s="21"/>
      <c r="H1087" s="12"/>
      <c r="I1087" s="12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>
      <c r="A1088" s="8"/>
      <c r="B1088" s="8"/>
      <c r="C1088" s="8"/>
      <c r="D1088" s="8"/>
      <c r="E1088" s="8"/>
      <c r="F1088" s="8"/>
      <c r="G1088" s="21"/>
      <c r="H1088" s="12"/>
      <c r="I1088" s="12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>
      <c r="A1089" s="8"/>
      <c r="B1089" s="8"/>
      <c r="C1089" s="8"/>
      <c r="D1089" s="8"/>
      <c r="E1089" s="8"/>
      <c r="F1089" s="8"/>
      <c r="G1089" s="21"/>
      <c r="H1089" s="12"/>
      <c r="I1089" s="12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>
      <c r="A1090" s="8"/>
      <c r="B1090" s="8"/>
      <c r="C1090" s="8"/>
      <c r="D1090" s="8"/>
      <c r="E1090" s="8"/>
      <c r="F1090" s="8"/>
      <c r="G1090" s="21"/>
      <c r="H1090" s="12"/>
      <c r="I1090" s="12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>
      <c r="G1091" s="22"/>
      <c r="H1091" s="6"/>
      <c r="I1091" s="6"/>
    </row>
    <row r="1092" spans="1:26">
      <c r="G1092" s="22"/>
      <c r="H1092" s="6"/>
      <c r="I1092" s="6"/>
    </row>
    <row r="1093" spans="1:26">
      <c r="G1093" s="22"/>
      <c r="H1093" s="6"/>
      <c r="I1093" s="6"/>
    </row>
    <row r="1094" spans="1:26">
      <c r="G1094" s="22"/>
      <c r="H1094" s="6"/>
      <c r="I1094" s="6"/>
    </row>
    <row r="1095" spans="1:26">
      <c r="G1095" s="22"/>
      <c r="H1095" s="6"/>
      <c r="I1095" s="6"/>
    </row>
    <row r="1096" spans="1:26">
      <c r="G1096" s="22"/>
      <c r="H1096" s="6"/>
      <c r="I1096" s="6"/>
    </row>
    <row r="1097" spans="1:26">
      <c r="G1097" s="22"/>
      <c r="H1097" s="6"/>
      <c r="I1097" s="6"/>
    </row>
    <row r="1098" spans="1:26">
      <c r="G1098" s="22"/>
      <c r="H1098" s="6"/>
      <c r="I1098" s="6"/>
    </row>
    <row r="1099" spans="1:26">
      <c r="G1099" s="22"/>
      <c r="H1099" s="6"/>
      <c r="I1099" s="6"/>
    </row>
    <row r="1100" spans="1:26">
      <c r="G1100" s="22"/>
      <c r="H1100" s="6"/>
      <c r="I1100" s="6"/>
    </row>
    <row r="1101" spans="1:26">
      <c r="G1101" s="22"/>
      <c r="H1101" s="6"/>
      <c r="I1101" s="6"/>
    </row>
    <row r="1102" spans="1:26">
      <c r="G1102" s="22"/>
      <c r="H1102" s="6"/>
      <c r="I1102" s="6"/>
    </row>
    <row r="1103" spans="1:26">
      <c r="G1103" s="22"/>
      <c r="H1103" s="6"/>
      <c r="I1103" s="6"/>
    </row>
    <row r="1104" spans="1:26">
      <c r="G1104" s="22"/>
      <c r="H1104" s="6"/>
      <c r="I1104" s="6"/>
    </row>
    <row r="1105" spans="7:9">
      <c r="G1105" s="22"/>
      <c r="H1105" s="6"/>
      <c r="I1105" s="6"/>
    </row>
    <row r="1106" spans="7:9">
      <c r="G1106" s="22"/>
      <c r="H1106" s="6"/>
      <c r="I1106" s="6"/>
    </row>
    <row r="1107" spans="7:9">
      <c r="G1107" s="22"/>
      <c r="H1107" s="6"/>
      <c r="I1107" s="6"/>
    </row>
    <row r="1108" spans="7:9">
      <c r="G1108" s="22"/>
      <c r="H1108" s="6"/>
      <c r="I1108" s="6"/>
    </row>
    <row r="1109" spans="7:9">
      <c r="G1109" s="22"/>
      <c r="H1109" s="6"/>
      <c r="I1109" s="6"/>
    </row>
    <row r="1110" spans="7:9">
      <c r="G1110" s="22"/>
      <c r="H1110" s="6"/>
      <c r="I1110" s="6"/>
    </row>
    <row r="1111" spans="7:9">
      <c r="G1111" s="22"/>
      <c r="H1111" s="6"/>
      <c r="I1111" s="6"/>
    </row>
    <row r="1112" spans="7:9">
      <c r="G1112" s="22"/>
      <c r="H1112" s="6"/>
      <c r="I1112" s="6"/>
    </row>
    <row r="1113" spans="7:9">
      <c r="G1113" s="22"/>
      <c r="H1113" s="6"/>
      <c r="I1113" s="6"/>
    </row>
    <row r="1114" spans="7:9">
      <c r="G1114" s="22"/>
      <c r="H1114" s="6"/>
      <c r="I1114" s="6"/>
    </row>
    <row r="1115" spans="7:9">
      <c r="G1115" s="22"/>
      <c r="H1115" s="6"/>
      <c r="I1115" s="6"/>
    </row>
    <row r="1116" spans="7:9">
      <c r="G1116" s="22"/>
      <c r="H1116" s="6"/>
      <c r="I1116" s="6"/>
    </row>
    <row r="1117" spans="7:9">
      <c r="G1117" s="22"/>
      <c r="H1117" s="6"/>
      <c r="I1117" s="6"/>
    </row>
    <row r="1118" spans="7:9">
      <c r="G1118" s="22"/>
      <c r="H1118" s="6"/>
      <c r="I1118" s="6"/>
    </row>
    <row r="1119" spans="7:9">
      <c r="G1119" s="22"/>
      <c r="H1119" s="6"/>
      <c r="I1119" s="6"/>
    </row>
    <row r="1120" spans="7:9">
      <c r="G1120" s="22"/>
      <c r="H1120" s="6"/>
      <c r="I1120" s="6"/>
    </row>
    <row r="1121" spans="7:9">
      <c r="G1121" s="22"/>
      <c r="H1121" s="6"/>
      <c r="I1121" s="6"/>
    </row>
    <row r="1122" spans="7:9">
      <c r="G1122" s="22"/>
      <c r="H1122" s="6"/>
      <c r="I1122" s="6"/>
    </row>
    <row r="1123" spans="7:9">
      <c r="G1123" s="22"/>
      <c r="H1123" s="6"/>
      <c r="I1123" s="6"/>
    </row>
    <row r="1124" spans="7:9">
      <c r="G1124" s="22"/>
      <c r="H1124" s="6"/>
      <c r="I1124" s="6"/>
    </row>
    <row r="1125" spans="7:9">
      <c r="G1125" s="22"/>
      <c r="H1125" s="6"/>
      <c r="I1125" s="6"/>
    </row>
    <row r="1126" spans="7:9">
      <c r="G1126" s="22"/>
      <c r="H1126" s="6"/>
      <c r="I1126" s="6"/>
    </row>
    <row r="1127" spans="7:9">
      <c r="G1127" s="22"/>
      <c r="H1127" s="6"/>
      <c r="I1127" s="6"/>
    </row>
    <row r="1128" spans="7:9">
      <c r="G1128" s="22"/>
      <c r="H1128" s="6"/>
      <c r="I1128" s="6"/>
    </row>
    <row r="1129" spans="7:9">
      <c r="G1129" s="22"/>
      <c r="H1129" s="6"/>
      <c r="I1129" s="6"/>
    </row>
    <row r="1130" spans="7:9">
      <c r="G1130" s="22"/>
      <c r="H1130" s="6"/>
      <c r="I1130" s="6"/>
    </row>
    <row r="1131" spans="7:9"/>
    <row r="1132" spans="7:9"/>
    <row r="1133" spans="7:9"/>
    <row r="1134" spans="7:9"/>
    <row r="1135" spans="7:9"/>
  </sheetData>
  <mergeCells count="52">
    <mergeCell ref="B65:E65"/>
    <mergeCell ref="B66:E66"/>
    <mergeCell ref="B67:E67"/>
    <mergeCell ref="I65:P65"/>
    <mergeCell ref="D80:E80"/>
    <mergeCell ref="D74:E74"/>
    <mergeCell ref="D75:E75"/>
    <mergeCell ref="D76:E76"/>
    <mergeCell ref="D77:E77"/>
    <mergeCell ref="D78:E78"/>
    <mergeCell ref="D79:E79"/>
    <mergeCell ref="B63:V63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B59:D5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761CDC68-6A9E-4809-87A8-DFD40AB408EE}"/>
    <hyperlink ref="E1:F1" location="A44:A44" tooltip="Klikni na prechod ku rekapitulácii..." display="Rekapitulácia rozpočtu" xr:uid="{BC05914C-44AB-40DC-97B7-D8B973E46C17}"/>
    <hyperlink ref="H1:I1" location="B63:B63" tooltip="Klikni na prechod k Rozpočet..." display="Rozpočet" xr:uid="{65EE6172-3989-46DA-B411-E5A4BDFE0939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DOM SMÚTKU, PREŠOV / SO 01 - UVK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562B-A07C-497C-A578-DBB8F8F4ECFA}">
  <sheetPr>
    <pageSetUpPr fitToPage="1"/>
  </sheetPr>
  <dimension ref="A1:K81"/>
  <sheetViews>
    <sheetView topLeftCell="A8" workbookViewId="0">
      <selection activeCell="K67" sqref="K67"/>
    </sheetView>
  </sheetViews>
  <sheetFormatPr defaultRowHeight="15"/>
  <cols>
    <col min="1" max="1" width="4.85546875" style="376" customWidth="1"/>
    <col min="2" max="2" width="72.28515625" style="360" customWidth="1"/>
    <col min="3" max="3" width="9.140625" style="360"/>
    <col min="4" max="4" width="8.28515625" style="360" customWidth="1"/>
    <col min="5" max="10" width="9.140625" style="360"/>
    <col min="11" max="11" width="11.42578125" style="360" customWidth="1"/>
    <col min="12" max="256" width="9.140625" style="360"/>
    <col min="257" max="257" width="4.85546875" style="360" customWidth="1"/>
    <col min="258" max="258" width="100.7109375" style="360" customWidth="1"/>
    <col min="259" max="259" width="9.140625" style="360"/>
    <col min="260" max="260" width="8.28515625" style="360" customWidth="1"/>
    <col min="261" max="266" width="9.140625" style="360"/>
    <col min="267" max="267" width="11.42578125" style="360" customWidth="1"/>
    <col min="268" max="512" width="9.140625" style="360"/>
    <col min="513" max="513" width="4.85546875" style="360" customWidth="1"/>
    <col min="514" max="514" width="100.7109375" style="360" customWidth="1"/>
    <col min="515" max="515" width="9.140625" style="360"/>
    <col min="516" max="516" width="8.28515625" style="360" customWidth="1"/>
    <col min="517" max="522" width="9.140625" style="360"/>
    <col min="523" max="523" width="11.42578125" style="360" customWidth="1"/>
    <col min="524" max="768" width="9.140625" style="360"/>
    <col min="769" max="769" width="4.85546875" style="360" customWidth="1"/>
    <col min="770" max="770" width="100.7109375" style="360" customWidth="1"/>
    <col min="771" max="771" width="9.140625" style="360"/>
    <col min="772" max="772" width="8.28515625" style="360" customWidth="1"/>
    <col min="773" max="778" width="9.140625" style="360"/>
    <col min="779" max="779" width="11.42578125" style="360" customWidth="1"/>
    <col min="780" max="1024" width="9.140625" style="360"/>
    <col min="1025" max="1025" width="4.85546875" style="360" customWidth="1"/>
    <col min="1026" max="1026" width="100.7109375" style="360" customWidth="1"/>
    <col min="1027" max="1027" width="9.140625" style="360"/>
    <col min="1028" max="1028" width="8.28515625" style="360" customWidth="1"/>
    <col min="1029" max="1034" width="9.140625" style="360"/>
    <col min="1035" max="1035" width="11.42578125" style="360" customWidth="1"/>
    <col min="1036" max="1280" width="9.140625" style="360"/>
    <col min="1281" max="1281" width="4.85546875" style="360" customWidth="1"/>
    <col min="1282" max="1282" width="100.7109375" style="360" customWidth="1"/>
    <col min="1283" max="1283" width="9.140625" style="360"/>
    <col min="1284" max="1284" width="8.28515625" style="360" customWidth="1"/>
    <col min="1285" max="1290" width="9.140625" style="360"/>
    <col min="1291" max="1291" width="11.42578125" style="360" customWidth="1"/>
    <col min="1292" max="1536" width="9.140625" style="360"/>
    <col min="1537" max="1537" width="4.85546875" style="360" customWidth="1"/>
    <col min="1538" max="1538" width="100.7109375" style="360" customWidth="1"/>
    <col min="1539" max="1539" width="9.140625" style="360"/>
    <col min="1540" max="1540" width="8.28515625" style="360" customWidth="1"/>
    <col min="1541" max="1546" width="9.140625" style="360"/>
    <col min="1547" max="1547" width="11.42578125" style="360" customWidth="1"/>
    <col min="1548" max="1792" width="9.140625" style="360"/>
    <col min="1793" max="1793" width="4.85546875" style="360" customWidth="1"/>
    <col min="1794" max="1794" width="100.7109375" style="360" customWidth="1"/>
    <col min="1795" max="1795" width="9.140625" style="360"/>
    <col min="1796" max="1796" width="8.28515625" style="360" customWidth="1"/>
    <col min="1797" max="1802" width="9.140625" style="360"/>
    <col min="1803" max="1803" width="11.42578125" style="360" customWidth="1"/>
    <col min="1804" max="2048" width="9.140625" style="360"/>
    <col min="2049" max="2049" width="4.85546875" style="360" customWidth="1"/>
    <col min="2050" max="2050" width="100.7109375" style="360" customWidth="1"/>
    <col min="2051" max="2051" width="9.140625" style="360"/>
    <col min="2052" max="2052" width="8.28515625" style="360" customWidth="1"/>
    <col min="2053" max="2058" width="9.140625" style="360"/>
    <col min="2059" max="2059" width="11.42578125" style="360" customWidth="1"/>
    <col min="2060" max="2304" width="9.140625" style="360"/>
    <col min="2305" max="2305" width="4.85546875" style="360" customWidth="1"/>
    <col min="2306" max="2306" width="100.7109375" style="360" customWidth="1"/>
    <col min="2307" max="2307" width="9.140625" style="360"/>
    <col min="2308" max="2308" width="8.28515625" style="360" customWidth="1"/>
    <col min="2309" max="2314" width="9.140625" style="360"/>
    <col min="2315" max="2315" width="11.42578125" style="360" customWidth="1"/>
    <col min="2316" max="2560" width="9.140625" style="360"/>
    <col min="2561" max="2561" width="4.85546875" style="360" customWidth="1"/>
    <col min="2562" max="2562" width="100.7109375" style="360" customWidth="1"/>
    <col min="2563" max="2563" width="9.140625" style="360"/>
    <col min="2564" max="2564" width="8.28515625" style="360" customWidth="1"/>
    <col min="2565" max="2570" width="9.140625" style="360"/>
    <col min="2571" max="2571" width="11.42578125" style="360" customWidth="1"/>
    <col min="2572" max="2816" width="9.140625" style="360"/>
    <col min="2817" max="2817" width="4.85546875" style="360" customWidth="1"/>
    <col min="2818" max="2818" width="100.7109375" style="360" customWidth="1"/>
    <col min="2819" max="2819" width="9.140625" style="360"/>
    <col min="2820" max="2820" width="8.28515625" style="360" customWidth="1"/>
    <col min="2821" max="2826" width="9.140625" style="360"/>
    <col min="2827" max="2827" width="11.42578125" style="360" customWidth="1"/>
    <col min="2828" max="3072" width="9.140625" style="360"/>
    <col min="3073" max="3073" width="4.85546875" style="360" customWidth="1"/>
    <col min="3074" max="3074" width="100.7109375" style="360" customWidth="1"/>
    <col min="3075" max="3075" width="9.140625" style="360"/>
    <col min="3076" max="3076" width="8.28515625" style="360" customWidth="1"/>
    <col min="3077" max="3082" width="9.140625" style="360"/>
    <col min="3083" max="3083" width="11.42578125" style="360" customWidth="1"/>
    <col min="3084" max="3328" width="9.140625" style="360"/>
    <col min="3329" max="3329" width="4.85546875" style="360" customWidth="1"/>
    <col min="3330" max="3330" width="100.7109375" style="360" customWidth="1"/>
    <col min="3331" max="3331" width="9.140625" style="360"/>
    <col min="3332" max="3332" width="8.28515625" style="360" customWidth="1"/>
    <col min="3333" max="3338" width="9.140625" style="360"/>
    <col min="3339" max="3339" width="11.42578125" style="360" customWidth="1"/>
    <col min="3340" max="3584" width="9.140625" style="360"/>
    <col min="3585" max="3585" width="4.85546875" style="360" customWidth="1"/>
    <col min="3586" max="3586" width="100.7109375" style="360" customWidth="1"/>
    <col min="3587" max="3587" width="9.140625" style="360"/>
    <col min="3588" max="3588" width="8.28515625" style="360" customWidth="1"/>
    <col min="3589" max="3594" width="9.140625" style="360"/>
    <col min="3595" max="3595" width="11.42578125" style="360" customWidth="1"/>
    <col min="3596" max="3840" width="9.140625" style="360"/>
    <col min="3841" max="3841" width="4.85546875" style="360" customWidth="1"/>
    <col min="3842" max="3842" width="100.7109375" style="360" customWidth="1"/>
    <col min="3843" max="3843" width="9.140625" style="360"/>
    <col min="3844" max="3844" width="8.28515625" style="360" customWidth="1"/>
    <col min="3845" max="3850" width="9.140625" style="360"/>
    <col min="3851" max="3851" width="11.42578125" style="360" customWidth="1"/>
    <col min="3852" max="4096" width="9.140625" style="360"/>
    <col min="4097" max="4097" width="4.85546875" style="360" customWidth="1"/>
    <col min="4098" max="4098" width="100.7109375" style="360" customWidth="1"/>
    <col min="4099" max="4099" width="9.140625" style="360"/>
    <col min="4100" max="4100" width="8.28515625" style="360" customWidth="1"/>
    <col min="4101" max="4106" width="9.140625" style="360"/>
    <col min="4107" max="4107" width="11.42578125" style="360" customWidth="1"/>
    <col min="4108" max="4352" width="9.140625" style="360"/>
    <col min="4353" max="4353" width="4.85546875" style="360" customWidth="1"/>
    <col min="4354" max="4354" width="100.7109375" style="360" customWidth="1"/>
    <col min="4355" max="4355" width="9.140625" style="360"/>
    <col min="4356" max="4356" width="8.28515625" style="360" customWidth="1"/>
    <col min="4357" max="4362" width="9.140625" style="360"/>
    <col min="4363" max="4363" width="11.42578125" style="360" customWidth="1"/>
    <col min="4364" max="4608" width="9.140625" style="360"/>
    <col min="4609" max="4609" width="4.85546875" style="360" customWidth="1"/>
    <col min="4610" max="4610" width="100.7109375" style="360" customWidth="1"/>
    <col min="4611" max="4611" width="9.140625" style="360"/>
    <col min="4612" max="4612" width="8.28515625" style="360" customWidth="1"/>
    <col min="4613" max="4618" width="9.140625" style="360"/>
    <col min="4619" max="4619" width="11.42578125" style="360" customWidth="1"/>
    <col min="4620" max="4864" width="9.140625" style="360"/>
    <col min="4865" max="4865" width="4.85546875" style="360" customWidth="1"/>
    <col min="4866" max="4866" width="100.7109375" style="360" customWidth="1"/>
    <col min="4867" max="4867" width="9.140625" style="360"/>
    <col min="4868" max="4868" width="8.28515625" style="360" customWidth="1"/>
    <col min="4869" max="4874" width="9.140625" style="360"/>
    <col min="4875" max="4875" width="11.42578125" style="360" customWidth="1"/>
    <col min="4876" max="5120" width="9.140625" style="360"/>
    <col min="5121" max="5121" width="4.85546875" style="360" customWidth="1"/>
    <col min="5122" max="5122" width="100.7109375" style="360" customWidth="1"/>
    <col min="5123" max="5123" width="9.140625" style="360"/>
    <col min="5124" max="5124" width="8.28515625" style="360" customWidth="1"/>
    <col min="5125" max="5130" width="9.140625" style="360"/>
    <col min="5131" max="5131" width="11.42578125" style="360" customWidth="1"/>
    <col min="5132" max="5376" width="9.140625" style="360"/>
    <col min="5377" max="5377" width="4.85546875" style="360" customWidth="1"/>
    <col min="5378" max="5378" width="100.7109375" style="360" customWidth="1"/>
    <col min="5379" max="5379" width="9.140625" style="360"/>
    <col min="5380" max="5380" width="8.28515625" style="360" customWidth="1"/>
    <col min="5381" max="5386" width="9.140625" style="360"/>
    <col min="5387" max="5387" width="11.42578125" style="360" customWidth="1"/>
    <col min="5388" max="5632" width="9.140625" style="360"/>
    <col min="5633" max="5633" width="4.85546875" style="360" customWidth="1"/>
    <col min="5634" max="5634" width="100.7109375" style="360" customWidth="1"/>
    <col min="5635" max="5635" width="9.140625" style="360"/>
    <col min="5636" max="5636" width="8.28515625" style="360" customWidth="1"/>
    <col min="5637" max="5642" width="9.140625" style="360"/>
    <col min="5643" max="5643" width="11.42578125" style="360" customWidth="1"/>
    <col min="5644" max="5888" width="9.140625" style="360"/>
    <col min="5889" max="5889" width="4.85546875" style="360" customWidth="1"/>
    <col min="5890" max="5890" width="100.7109375" style="360" customWidth="1"/>
    <col min="5891" max="5891" width="9.140625" style="360"/>
    <col min="5892" max="5892" width="8.28515625" style="360" customWidth="1"/>
    <col min="5893" max="5898" width="9.140625" style="360"/>
    <col min="5899" max="5899" width="11.42578125" style="360" customWidth="1"/>
    <col min="5900" max="6144" width="9.140625" style="360"/>
    <col min="6145" max="6145" width="4.85546875" style="360" customWidth="1"/>
    <col min="6146" max="6146" width="100.7109375" style="360" customWidth="1"/>
    <col min="6147" max="6147" width="9.140625" style="360"/>
    <col min="6148" max="6148" width="8.28515625" style="360" customWidth="1"/>
    <col min="6149" max="6154" width="9.140625" style="360"/>
    <col min="6155" max="6155" width="11.42578125" style="360" customWidth="1"/>
    <col min="6156" max="6400" width="9.140625" style="360"/>
    <col min="6401" max="6401" width="4.85546875" style="360" customWidth="1"/>
    <col min="6402" max="6402" width="100.7109375" style="360" customWidth="1"/>
    <col min="6403" max="6403" width="9.140625" style="360"/>
    <col min="6404" max="6404" width="8.28515625" style="360" customWidth="1"/>
    <col min="6405" max="6410" width="9.140625" style="360"/>
    <col min="6411" max="6411" width="11.42578125" style="360" customWidth="1"/>
    <col min="6412" max="6656" width="9.140625" style="360"/>
    <col min="6657" max="6657" width="4.85546875" style="360" customWidth="1"/>
    <col min="6658" max="6658" width="100.7109375" style="360" customWidth="1"/>
    <col min="6659" max="6659" width="9.140625" style="360"/>
    <col min="6660" max="6660" width="8.28515625" style="360" customWidth="1"/>
    <col min="6661" max="6666" width="9.140625" style="360"/>
    <col min="6667" max="6667" width="11.42578125" style="360" customWidth="1"/>
    <col min="6668" max="6912" width="9.140625" style="360"/>
    <col min="6913" max="6913" width="4.85546875" style="360" customWidth="1"/>
    <col min="6914" max="6914" width="100.7109375" style="360" customWidth="1"/>
    <col min="6915" max="6915" width="9.140625" style="360"/>
    <col min="6916" max="6916" width="8.28515625" style="360" customWidth="1"/>
    <col min="6917" max="6922" width="9.140625" style="360"/>
    <col min="6923" max="6923" width="11.42578125" style="360" customWidth="1"/>
    <col min="6924" max="7168" width="9.140625" style="360"/>
    <col min="7169" max="7169" width="4.85546875" style="360" customWidth="1"/>
    <col min="7170" max="7170" width="100.7109375" style="360" customWidth="1"/>
    <col min="7171" max="7171" width="9.140625" style="360"/>
    <col min="7172" max="7172" width="8.28515625" style="360" customWidth="1"/>
    <col min="7173" max="7178" width="9.140625" style="360"/>
    <col min="7179" max="7179" width="11.42578125" style="360" customWidth="1"/>
    <col min="7180" max="7424" width="9.140625" style="360"/>
    <col min="7425" max="7425" width="4.85546875" style="360" customWidth="1"/>
    <col min="7426" max="7426" width="100.7109375" style="360" customWidth="1"/>
    <col min="7427" max="7427" width="9.140625" style="360"/>
    <col min="7428" max="7428" width="8.28515625" style="360" customWidth="1"/>
    <col min="7429" max="7434" width="9.140625" style="360"/>
    <col min="7435" max="7435" width="11.42578125" style="360" customWidth="1"/>
    <col min="7436" max="7680" width="9.140625" style="360"/>
    <col min="7681" max="7681" width="4.85546875" style="360" customWidth="1"/>
    <col min="7682" max="7682" width="100.7109375" style="360" customWidth="1"/>
    <col min="7683" max="7683" width="9.140625" style="360"/>
    <col min="7684" max="7684" width="8.28515625" style="360" customWidth="1"/>
    <col min="7685" max="7690" width="9.140625" style="360"/>
    <col min="7691" max="7691" width="11.42578125" style="360" customWidth="1"/>
    <col min="7692" max="7936" width="9.140625" style="360"/>
    <col min="7937" max="7937" width="4.85546875" style="360" customWidth="1"/>
    <col min="7938" max="7938" width="100.7109375" style="360" customWidth="1"/>
    <col min="7939" max="7939" width="9.140625" style="360"/>
    <col min="7940" max="7940" width="8.28515625" style="360" customWidth="1"/>
    <col min="7941" max="7946" width="9.140625" style="360"/>
    <col min="7947" max="7947" width="11.42578125" style="360" customWidth="1"/>
    <col min="7948" max="8192" width="9.140625" style="360"/>
    <col min="8193" max="8193" width="4.85546875" style="360" customWidth="1"/>
    <col min="8194" max="8194" width="100.7109375" style="360" customWidth="1"/>
    <col min="8195" max="8195" width="9.140625" style="360"/>
    <col min="8196" max="8196" width="8.28515625" style="360" customWidth="1"/>
    <col min="8197" max="8202" width="9.140625" style="360"/>
    <col min="8203" max="8203" width="11.42578125" style="360" customWidth="1"/>
    <col min="8204" max="8448" width="9.140625" style="360"/>
    <col min="8449" max="8449" width="4.85546875" style="360" customWidth="1"/>
    <col min="8450" max="8450" width="100.7109375" style="360" customWidth="1"/>
    <col min="8451" max="8451" width="9.140625" style="360"/>
    <col min="8452" max="8452" width="8.28515625" style="360" customWidth="1"/>
    <col min="8453" max="8458" width="9.140625" style="360"/>
    <col min="8459" max="8459" width="11.42578125" style="360" customWidth="1"/>
    <col min="8460" max="8704" width="9.140625" style="360"/>
    <col min="8705" max="8705" width="4.85546875" style="360" customWidth="1"/>
    <col min="8706" max="8706" width="100.7109375" style="360" customWidth="1"/>
    <col min="8707" max="8707" width="9.140625" style="360"/>
    <col min="8708" max="8708" width="8.28515625" style="360" customWidth="1"/>
    <col min="8709" max="8714" width="9.140625" style="360"/>
    <col min="8715" max="8715" width="11.42578125" style="360" customWidth="1"/>
    <col min="8716" max="8960" width="9.140625" style="360"/>
    <col min="8961" max="8961" width="4.85546875" style="360" customWidth="1"/>
    <col min="8962" max="8962" width="100.7109375" style="360" customWidth="1"/>
    <col min="8963" max="8963" width="9.140625" style="360"/>
    <col min="8964" max="8964" width="8.28515625" style="360" customWidth="1"/>
    <col min="8965" max="8970" width="9.140625" style="360"/>
    <col min="8971" max="8971" width="11.42578125" style="360" customWidth="1"/>
    <col min="8972" max="9216" width="9.140625" style="360"/>
    <col min="9217" max="9217" width="4.85546875" style="360" customWidth="1"/>
    <col min="9218" max="9218" width="100.7109375" style="360" customWidth="1"/>
    <col min="9219" max="9219" width="9.140625" style="360"/>
    <col min="9220" max="9220" width="8.28515625" style="360" customWidth="1"/>
    <col min="9221" max="9226" width="9.140625" style="360"/>
    <col min="9227" max="9227" width="11.42578125" style="360" customWidth="1"/>
    <col min="9228" max="9472" width="9.140625" style="360"/>
    <col min="9473" max="9473" width="4.85546875" style="360" customWidth="1"/>
    <col min="9474" max="9474" width="100.7109375" style="360" customWidth="1"/>
    <col min="9475" max="9475" width="9.140625" style="360"/>
    <col min="9476" max="9476" width="8.28515625" style="360" customWidth="1"/>
    <col min="9477" max="9482" width="9.140625" style="360"/>
    <col min="9483" max="9483" width="11.42578125" style="360" customWidth="1"/>
    <col min="9484" max="9728" width="9.140625" style="360"/>
    <col min="9729" max="9729" width="4.85546875" style="360" customWidth="1"/>
    <col min="9730" max="9730" width="100.7109375" style="360" customWidth="1"/>
    <col min="9731" max="9731" width="9.140625" style="360"/>
    <col min="9732" max="9732" width="8.28515625" style="360" customWidth="1"/>
    <col min="9733" max="9738" width="9.140625" style="360"/>
    <col min="9739" max="9739" width="11.42578125" style="360" customWidth="1"/>
    <col min="9740" max="9984" width="9.140625" style="360"/>
    <col min="9985" max="9985" width="4.85546875" style="360" customWidth="1"/>
    <col min="9986" max="9986" width="100.7109375" style="360" customWidth="1"/>
    <col min="9987" max="9987" width="9.140625" style="360"/>
    <col min="9988" max="9988" width="8.28515625" style="360" customWidth="1"/>
    <col min="9989" max="9994" width="9.140625" style="360"/>
    <col min="9995" max="9995" width="11.42578125" style="360" customWidth="1"/>
    <col min="9996" max="10240" width="9.140625" style="360"/>
    <col min="10241" max="10241" width="4.85546875" style="360" customWidth="1"/>
    <col min="10242" max="10242" width="100.7109375" style="360" customWidth="1"/>
    <col min="10243" max="10243" width="9.140625" style="360"/>
    <col min="10244" max="10244" width="8.28515625" style="360" customWidth="1"/>
    <col min="10245" max="10250" width="9.140625" style="360"/>
    <col min="10251" max="10251" width="11.42578125" style="360" customWidth="1"/>
    <col min="10252" max="10496" width="9.140625" style="360"/>
    <col min="10497" max="10497" width="4.85546875" style="360" customWidth="1"/>
    <col min="10498" max="10498" width="100.7109375" style="360" customWidth="1"/>
    <col min="10499" max="10499" width="9.140625" style="360"/>
    <col min="10500" max="10500" width="8.28515625" style="360" customWidth="1"/>
    <col min="10501" max="10506" width="9.140625" style="360"/>
    <col min="10507" max="10507" width="11.42578125" style="360" customWidth="1"/>
    <col min="10508" max="10752" width="9.140625" style="360"/>
    <col min="10753" max="10753" width="4.85546875" style="360" customWidth="1"/>
    <col min="10754" max="10754" width="100.7109375" style="360" customWidth="1"/>
    <col min="10755" max="10755" width="9.140625" style="360"/>
    <col min="10756" max="10756" width="8.28515625" style="360" customWidth="1"/>
    <col min="10757" max="10762" width="9.140625" style="360"/>
    <col min="10763" max="10763" width="11.42578125" style="360" customWidth="1"/>
    <col min="10764" max="11008" width="9.140625" style="360"/>
    <col min="11009" max="11009" width="4.85546875" style="360" customWidth="1"/>
    <col min="11010" max="11010" width="100.7109375" style="360" customWidth="1"/>
    <col min="11011" max="11011" width="9.140625" style="360"/>
    <col min="11012" max="11012" width="8.28515625" style="360" customWidth="1"/>
    <col min="11013" max="11018" width="9.140625" style="360"/>
    <col min="11019" max="11019" width="11.42578125" style="360" customWidth="1"/>
    <col min="11020" max="11264" width="9.140625" style="360"/>
    <col min="11265" max="11265" width="4.85546875" style="360" customWidth="1"/>
    <col min="11266" max="11266" width="100.7109375" style="360" customWidth="1"/>
    <col min="11267" max="11267" width="9.140625" style="360"/>
    <col min="11268" max="11268" width="8.28515625" style="360" customWidth="1"/>
    <col min="11269" max="11274" width="9.140625" style="360"/>
    <col min="11275" max="11275" width="11.42578125" style="360" customWidth="1"/>
    <col min="11276" max="11520" width="9.140625" style="360"/>
    <col min="11521" max="11521" width="4.85546875" style="360" customWidth="1"/>
    <col min="11522" max="11522" width="100.7109375" style="360" customWidth="1"/>
    <col min="11523" max="11523" width="9.140625" style="360"/>
    <col min="11524" max="11524" width="8.28515625" style="360" customWidth="1"/>
    <col min="11525" max="11530" width="9.140625" style="360"/>
    <col min="11531" max="11531" width="11.42578125" style="360" customWidth="1"/>
    <col min="11532" max="11776" width="9.140625" style="360"/>
    <col min="11777" max="11777" width="4.85546875" style="360" customWidth="1"/>
    <col min="11778" max="11778" width="100.7109375" style="360" customWidth="1"/>
    <col min="11779" max="11779" width="9.140625" style="360"/>
    <col min="11780" max="11780" width="8.28515625" style="360" customWidth="1"/>
    <col min="11781" max="11786" width="9.140625" style="360"/>
    <col min="11787" max="11787" width="11.42578125" style="360" customWidth="1"/>
    <col min="11788" max="12032" width="9.140625" style="360"/>
    <col min="12033" max="12033" width="4.85546875" style="360" customWidth="1"/>
    <col min="12034" max="12034" width="100.7109375" style="360" customWidth="1"/>
    <col min="12035" max="12035" width="9.140625" style="360"/>
    <col min="12036" max="12036" width="8.28515625" style="360" customWidth="1"/>
    <col min="12037" max="12042" width="9.140625" style="360"/>
    <col min="12043" max="12043" width="11.42578125" style="360" customWidth="1"/>
    <col min="12044" max="12288" width="9.140625" style="360"/>
    <col min="12289" max="12289" width="4.85546875" style="360" customWidth="1"/>
    <col min="12290" max="12290" width="100.7109375" style="360" customWidth="1"/>
    <col min="12291" max="12291" width="9.140625" style="360"/>
    <col min="12292" max="12292" width="8.28515625" style="360" customWidth="1"/>
    <col min="12293" max="12298" width="9.140625" style="360"/>
    <col min="12299" max="12299" width="11.42578125" style="360" customWidth="1"/>
    <col min="12300" max="12544" width="9.140625" style="360"/>
    <col min="12545" max="12545" width="4.85546875" style="360" customWidth="1"/>
    <col min="12546" max="12546" width="100.7109375" style="360" customWidth="1"/>
    <col min="12547" max="12547" width="9.140625" style="360"/>
    <col min="12548" max="12548" width="8.28515625" style="360" customWidth="1"/>
    <col min="12549" max="12554" width="9.140625" style="360"/>
    <col min="12555" max="12555" width="11.42578125" style="360" customWidth="1"/>
    <col min="12556" max="12800" width="9.140625" style="360"/>
    <col min="12801" max="12801" width="4.85546875" style="360" customWidth="1"/>
    <col min="12802" max="12802" width="100.7109375" style="360" customWidth="1"/>
    <col min="12803" max="12803" width="9.140625" style="360"/>
    <col min="12804" max="12804" width="8.28515625" style="360" customWidth="1"/>
    <col min="12805" max="12810" width="9.140625" style="360"/>
    <col min="12811" max="12811" width="11.42578125" style="360" customWidth="1"/>
    <col min="12812" max="13056" width="9.140625" style="360"/>
    <col min="13057" max="13057" width="4.85546875" style="360" customWidth="1"/>
    <col min="13058" max="13058" width="100.7109375" style="360" customWidth="1"/>
    <col min="13059" max="13059" width="9.140625" style="360"/>
    <col min="13060" max="13060" width="8.28515625" style="360" customWidth="1"/>
    <col min="13061" max="13066" width="9.140625" style="360"/>
    <col min="13067" max="13067" width="11.42578125" style="360" customWidth="1"/>
    <col min="13068" max="13312" width="9.140625" style="360"/>
    <col min="13313" max="13313" width="4.85546875" style="360" customWidth="1"/>
    <col min="13314" max="13314" width="100.7109375" style="360" customWidth="1"/>
    <col min="13315" max="13315" width="9.140625" style="360"/>
    <col min="13316" max="13316" width="8.28515625" style="360" customWidth="1"/>
    <col min="13317" max="13322" width="9.140625" style="360"/>
    <col min="13323" max="13323" width="11.42578125" style="360" customWidth="1"/>
    <col min="13324" max="13568" width="9.140625" style="360"/>
    <col min="13569" max="13569" width="4.85546875" style="360" customWidth="1"/>
    <col min="13570" max="13570" width="100.7109375" style="360" customWidth="1"/>
    <col min="13571" max="13571" width="9.140625" style="360"/>
    <col min="13572" max="13572" width="8.28515625" style="360" customWidth="1"/>
    <col min="13573" max="13578" width="9.140625" style="360"/>
    <col min="13579" max="13579" width="11.42578125" style="360" customWidth="1"/>
    <col min="13580" max="13824" width="9.140625" style="360"/>
    <col min="13825" max="13825" width="4.85546875" style="360" customWidth="1"/>
    <col min="13826" max="13826" width="100.7109375" style="360" customWidth="1"/>
    <col min="13827" max="13827" width="9.140625" style="360"/>
    <col min="13828" max="13828" width="8.28515625" style="360" customWidth="1"/>
    <col min="13829" max="13834" width="9.140625" style="360"/>
    <col min="13835" max="13835" width="11.42578125" style="360" customWidth="1"/>
    <col min="13836" max="14080" width="9.140625" style="360"/>
    <col min="14081" max="14081" width="4.85546875" style="360" customWidth="1"/>
    <col min="14082" max="14082" width="100.7109375" style="360" customWidth="1"/>
    <col min="14083" max="14083" width="9.140625" style="360"/>
    <col min="14084" max="14084" width="8.28515625" style="360" customWidth="1"/>
    <col min="14085" max="14090" width="9.140625" style="360"/>
    <col min="14091" max="14091" width="11.42578125" style="360" customWidth="1"/>
    <col min="14092" max="14336" width="9.140625" style="360"/>
    <col min="14337" max="14337" width="4.85546875" style="360" customWidth="1"/>
    <col min="14338" max="14338" width="100.7109375" style="360" customWidth="1"/>
    <col min="14339" max="14339" width="9.140625" style="360"/>
    <col min="14340" max="14340" width="8.28515625" style="360" customWidth="1"/>
    <col min="14341" max="14346" width="9.140625" style="360"/>
    <col min="14347" max="14347" width="11.42578125" style="360" customWidth="1"/>
    <col min="14348" max="14592" width="9.140625" style="360"/>
    <col min="14593" max="14593" width="4.85546875" style="360" customWidth="1"/>
    <col min="14594" max="14594" width="100.7109375" style="360" customWidth="1"/>
    <col min="14595" max="14595" width="9.140625" style="360"/>
    <col min="14596" max="14596" width="8.28515625" style="360" customWidth="1"/>
    <col min="14597" max="14602" width="9.140625" style="360"/>
    <col min="14603" max="14603" width="11.42578125" style="360" customWidth="1"/>
    <col min="14604" max="14848" width="9.140625" style="360"/>
    <col min="14849" max="14849" width="4.85546875" style="360" customWidth="1"/>
    <col min="14850" max="14850" width="100.7109375" style="360" customWidth="1"/>
    <col min="14851" max="14851" width="9.140625" style="360"/>
    <col min="14852" max="14852" width="8.28515625" style="360" customWidth="1"/>
    <col min="14853" max="14858" width="9.140625" style="360"/>
    <col min="14859" max="14859" width="11.42578125" style="360" customWidth="1"/>
    <col min="14860" max="15104" width="9.140625" style="360"/>
    <col min="15105" max="15105" width="4.85546875" style="360" customWidth="1"/>
    <col min="15106" max="15106" width="100.7109375" style="360" customWidth="1"/>
    <col min="15107" max="15107" width="9.140625" style="360"/>
    <col min="15108" max="15108" width="8.28515625" style="360" customWidth="1"/>
    <col min="15109" max="15114" width="9.140625" style="360"/>
    <col min="15115" max="15115" width="11.42578125" style="360" customWidth="1"/>
    <col min="15116" max="15360" width="9.140625" style="360"/>
    <col min="15361" max="15361" width="4.85546875" style="360" customWidth="1"/>
    <col min="15362" max="15362" width="100.7109375" style="360" customWidth="1"/>
    <col min="15363" max="15363" width="9.140625" style="360"/>
    <col min="15364" max="15364" width="8.28515625" style="360" customWidth="1"/>
    <col min="15365" max="15370" width="9.140625" style="360"/>
    <col min="15371" max="15371" width="11.42578125" style="360" customWidth="1"/>
    <col min="15372" max="15616" width="9.140625" style="360"/>
    <col min="15617" max="15617" width="4.85546875" style="360" customWidth="1"/>
    <col min="15618" max="15618" width="100.7109375" style="360" customWidth="1"/>
    <col min="15619" max="15619" width="9.140625" style="360"/>
    <col min="15620" max="15620" width="8.28515625" style="360" customWidth="1"/>
    <col min="15621" max="15626" width="9.140625" style="360"/>
    <col min="15627" max="15627" width="11.42578125" style="360" customWidth="1"/>
    <col min="15628" max="15872" width="9.140625" style="360"/>
    <col min="15873" max="15873" width="4.85546875" style="360" customWidth="1"/>
    <col min="15874" max="15874" width="100.7109375" style="360" customWidth="1"/>
    <col min="15875" max="15875" width="9.140625" style="360"/>
    <col min="15876" max="15876" width="8.28515625" style="360" customWidth="1"/>
    <col min="15877" max="15882" width="9.140625" style="360"/>
    <col min="15883" max="15883" width="11.42578125" style="360" customWidth="1"/>
    <col min="15884" max="16128" width="9.140625" style="360"/>
    <col min="16129" max="16129" width="4.85546875" style="360" customWidth="1"/>
    <col min="16130" max="16130" width="100.7109375" style="360" customWidth="1"/>
    <col min="16131" max="16131" width="9.140625" style="360"/>
    <col min="16132" max="16132" width="8.28515625" style="360" customWidth="1"/>
    <col min="16133" max="16138" width="9.140625" style="360"/>
    <col min="16139" max="16139" width="11.42578125" style="360" customWidth="1"/>
    <col min="16140" max="16384" width="9.140625" style="360"/>
  </cols>
  <sheetData>
    <row r="1" spans="1:11" s="342" customFormat="1" ht="18.75">
      <c r="A1" s="341" t="s">
        <v>60</v>
      </c>
      <c r="K1" s="343">
        <v>0.25</v>
      </c>
    </row>
    <row r="2" spans="1:11" s="342" customFormat="1">
      <c r="A2" s="344"/>
    </row>
    <row r="3" spans="1:11" s="342" customFormat="1">
      <c r="A3" s="345" t="s">
        <v>941</v>
      </c>
    </row>
    <row r="4" spans="1:11" s="342" customFormat="1">
      <c r="A4" s="345" t="s">
        <v>1036</v>
      </c>
      <c r="F4" s="346" t="s">
        <v>1037</v>
      </c>
    </row>
    <row r="5" spans="1:11" s="342" customFormat="1">
      <c r="A5" s="345"/>
      <c r="F5" s="342" t="s">
        <v>942</v>
      </c>
      <c r="G5" s="347" t="s">
        <v>943</v>
      </c>
    </row>
    <row r="6" spans="1:11" s="342" customFormat="1">
      <c r="A6" s="348"/>
    </row>
    <row r="7" spans="1:11" s="342" customFormat="1">
      <c r="A7" s="346"/>
    </row>
    <row r="8" spans="1:11" s="342" customFormat="1" ht="35.25" thickBot="1">
      <c r="A8" s="349" t="s">
        <v>1038</v>
      </c>
      <c r="B8" s="349" t="s">
        <v>1039</v>
      </c>
      <c r="C8" s="349" t="s">
        <v>67</v>
      </c>
      <c r="D8" s="349" t="s">
        <v>1040</v>
      </c>
      <c r="E8" s="349" t="s">
        <v>1041</v>
      </c>
      <c r="F8" s="349" t="s">
        <v>1042</v>
      </c>
      <c r="G8" s="349" t="s">
        <v>1043</v>
      </c>
      <c r="H8" s="349" t="s">
        <v>1044</v>
      </c>
      <c r="I8" s="349" t="s">
        <v>1045</v>
      </c>
    </row>
    <row r="9" spans="1:11" s="342" customFormat="1" ht="15.75" thickTop="1">
      <c r="A9" s="350"/>
      <c r="B9" s="350" t="s">
        <v>1046</v>
      </c>
      <c r="C9" s="350"/>
      <c r="D9" s="350"/>
      <c r="E9" s="350"/>
      <c r="F9" s="350"/>
      <c r="G9" s="350"/>
      <c r="H9" s="350"/>
      <c r="I9" s="350"/>
    </row>
    <row r="10" spans="1:11" s="342" customFormat="1">
      <c r="A10" s="351" t="s">
        <v>1047</v>
      </c>
      <c r="B10" s="352" t="s">
        <v>1048</v>
      </c>
      <c r="C10" s="353">
        <v>3</v>
      </c>
      <c r="D10" s="352" t="s">
        <v>256</v>
      </c>
      <c r="E10" s="354"/>
      <c r="F10" s="354"/>
      <c r="G10" s="354"/>
      <c r="H10" s="354"/>
      <c r="I10" s="354"/>
    </row>
    <row r="11" spans="1:11" s="342" customFormat="1">
      <c r="A11" s="351" t="s">
        <v>73</v>
      </c>
      <c r="B11" s="355" t="s">
        <v>1049</v>
      </c>
      <c r="C11" s="353">
        <v>3</v>
      </c>
      <c r="D11" s="355" t="s">
        <v>256</v>
      </c>
      <c r="E11" s="356"/>
      <c r="F11" s="356"/>
      <c r="G11" s="356"/>
      <c r="H11" s="356"/>
      <c r="I11" s="356"/>
    </row>
    <row r="12" spans="1:11" s="342" customFormat="1">
      <c r="A12" s="351" t="s">
        <v>321</v>
      </c>
      <c r="B12" s="355" t="s">
        <v>1050</v>
      </c>
      <c r="C12" s="353" t="s">
        <v>1047</v>
      </c>
      <c r="D12" s="355" t="s">
        <v>256</v>
      </c>
      <c r="E12" s="356"/>
      <c r="F12" s="356"/>
      <c r="G12" s="356"/>
      <c r="H12" s="356"/>
      <c r="I12" s="356"/>
    </row>
    <row r="13" spans="1:11" s="342" customFormat="1">
      <c r="A13" s="351" t="s">
        <v>1051</v>
      </c>
      <c r="B13" s="355" t="s">
        <v>1052</v>
      </c>
      <c r="C13" s="353">
        <v>2</v>
      </c>
      <c r="D13" s="355" t="s">
        <v>256</v>
      </c>
      <c r="E13" s="356"/>
      <c r="F13" s="356"/>
      <c r="G13" s="356"/>
      <c r="H13" s="356"/>
      <c r="I13" s="356"/>
    </row>
    <row r="14" spans="1:11" s="342" customFormat="1">
      <c r="A14" s="351" t="s">
        <v>1053</v>
      </c>
      <c r="B14" s="355" t="s">
        <v>1054</v>
      </c>
      <c r="C14" s="353" t="s">
        <v>1047</v>
      </c>
      <c r="D14" s="355" t="s">
        <v>256</v>
      </c>
      <c r="E14" s="356"/>
      <c r="F14" s="356"/>
      <c r="G14" s="356"/>
      <c r="H14" s="356"/>
      <c r="I14" s="356"/>
    </row>
    <row r="15" spans="1:11" s="342" customFormat="1">
      <c r="A15" s="351" t="s">
        <v>327</v>
      </c>
      <c r="B15" s="355" t="s">
        <v>1055</v>
      </c>
      <c r="C15" s="355">
        <v>1</v>
      </c>
      <c r="D15" s="355" t="s">
        <v>256</v>
      </c>
      <c r="E15" s="356"/>
      <c r="F15" s="356"/>
      <c r="G15" s="356"/>
      <c r="H15" s="356"/>
      <c r="I15" s="356"/>
    </row>
    <row r="16" spans="1:11" s="342" customFormat="1">
      <c r="A16" s="351" t="s">
        <v>1056</v>
      </c>
      <c r="B16" s="355" t="s">
        <v>1057</v>
      </c>
      <c r="C16" s="355">
        <v>1</v>
      </c>
      <c r="D16" s="355" t="s">
        <v>256</v>
      </c>
      <c r="E16" s="356"/>
      <c r="F16" s="356"/>
      <c r="G16" s="356"/>
      <c r="H16" s="356"/>
      <c r="I16" s="356"/>
    </row>
    <row r="17" spans="1:9" s="342" customFormat="1">
      <c r="A17" s="351" t="s">
        <v>1058</v>
      </c>
      <c r="B17" s="357" t="s">
        <v>1059</v>
      </c>
      <c r="C17" s="355">
        <v>1</v>
      </c>
      <c r="D17" s="355" t="s">
        <v>256</v>
      </c>
      <c r="E17" s="356"/>
      <c r="F17" s="356"/>
      <c r="G17" s="356"/>
      <c r="H17" s="356"/>
      <c r="I17" s="356"/>
    </row>
    <row r="18" spans="1:9">
      <c r="A18" s="351"/>
      <c r="B18" s="350" t="s">
        <v>1060</v>
      </c>
      <c r="C18" s="358"/>
      <c r="D18" s="358"/>
      <c r="E18" s="359"/>
      <c r="F18" s="356"/>
      <c r="G18" s="356"/>
      <c r="H18" s="356"/>
      <c r="I18" s="356"/>
    </row>
    <row r="19" spans="1:9" s="342" customFormat="1">
      <c r="A19" s="351" t="s">
        <v>86</v>
      </c>
      <c r="B19" s="352" t="s">
        <v>1061</v>
      </c>
      <c r="C19" s="352">
        <v>1</v>
      </c>
      <c r="D19" s="352" t="s">
        <v>256</v>
      </c>
      <c r="E19" s="354"/>
      <c r="F19" s="354"/>
      <c r="G19" s="354"/>
      <c r="H19" s="354"/>
      <c r="I19" s="354"/>
    </row>
    <row r="20" spans="1:9" s="342" customFormat="1">
      <c r="A20" s="351" t="s">
        <v>1062</v>
      </c>
      <c r="B20" s="352" t="s">
        <v>1063</v>
      </c>
      <c r="C20" s="352">
        <v>1</v>
      </c>
      <c r="D20" s="352" t="s">
        <v>256</v>
      </c>
      <c r="E20" s="354"/>
      <c r="F20" s="354"/>
      <c r="G20" s="354"/>
      <c r="H20" s="354"/>
      <c r="I20" s="354"/>
    </row>
    <row r="21" spans="1:9" s="342" customFormat="1">
      <c r="A21" s="351" t="s">
        <v>1064</v>
      </c>
      <c r="B21" s="352" t="s">
        <v>1065</v>
      </c>
      <c r="C21" s="352">
        <v>1</v>
      </c>
      <c r="D21" s="352" t="s">
        <v>256</v>
      </c>
      <c r="E21" s="354"/>
      <c r="F21" s="354"/>
      <c r="G21" s="354"/>
      <c r="H21" s="354"/>
      <c r="I21" s="354"/>
    </row>
    <row r="22" spans="1:9" s="342" customFormat="1">
      <c r="A22" s="351" t="s">
        <v>1066</v>
      </c>
      <c r="B22" s="355" t="s">
        <v>1067</v>
      </c>
      <c r="C22" s="355">
        <v>1</v>
      </c>
      <c r="D22" s="355" t="s">
        <v>256</v>
      </c>
      <c r="E22" s="356"/>
      <c r="F22" s="356"/>
      <c r="G22" s="356"/>
      <c r="H22" s="356"/>
      <c r="I22" s="356"/>
    </row>
    <row r="23" spans="1:9" s="342" customFormat="1">
      <c r="A23" s="351" t="s">
        <v>1068</v>
      </c>
      <c r="B23" s="355" t="s">
        <v>1069</v>
      </c>
      <c r="C23" s="355">
        <v>1</v>
      </c>
      <c r="D23" s="355" t="s">
        <v>256</v>
      </c>
      <c r="E23" s="356"/>
      <c r="F23" s="356"/>
      <c r="G23" s="356"/>
      <c r="H23" s="356"/>
      <c r="I23" s="356"/>
    </row>
    <row r="24" spans="1:9" s="342" customFormat="1">
      <c r="A24" s="351" t="s">
        <v>1070</v>
      </c>
      <c r="B24" s="355" t="s">
        <v>1071</v>
      </c>
      <c r="C24" s="355">
        <v>6</v>
      </c>
      <c r="D24" s="355" t="s">
        <v>256</v>
      </c>
      <c r="E24" s="356"/>
      <c r="F24" s="356"/>
      <c r="G24" s="356"/>
      <c r="H24" s="356"/>
      <c r="I24" s="356"/>
    </row>
    <row r="25" spans="1:9" s="342" customFormat="1">
      <c r="A25" s="351" t="s">
        <v>1072</v>
      </c>
      <c r="B25" s="355" t="s">
        <v>1073</v>
      </c>
      <c r="C25" s="355">
        <v>6</v>
      </c>
      <c r="D25" s="355" t="s">
        <v>256</v>
      </c>
      <c r="E25" s="356"/>
      <c r="F25" s="356"/>
      <c r="G25" s="356"/>
      <c r="H25" s="356"/>
      <c r="I25" s="356"/>
    </row>
    <row r="26" spans="1:9" s="342" customFormat="1">
      <c r="A26" s="351" t="s">
        <v>1074</v>
      </c>
      <c r="B26" s="355" t="s">
        <v>1075</v>
      </c>
      <c r="C26" s="355">
        <v>11</v>
      </c>
      <c r="D26" s="355" t="s">
        <v>256</v>
      </c>
      <c r="E26" s="356"/>
      <c r="F26" s="356"/>
      <c r="G26" s="356"/>
      <c r="H26" s="356"/>
      <c r="I26" s="356"/>
    </row>
    <row r="27" spans="1:9" s="342" customFormat="1">
      <c r="A27" s="351" t="s">
        <v>1076</v>
      </c>
      <c r="B27" s="355" t="s">
        <v>1077</v>
      </c>
      <c r="C27" s="355">
        <v>13</v>
      </c>
      <c r="D27" s="355" t="s">
        <v>256</v>
      </c>
      <c r="E27" s="356"/>
      <c r="F27" s="356"/>
      <c r="G27" s="356"/>
      <c r="H27" s="356"/>
      <c r="I27" s="356"/>
    </row>
    <row r="28" spans="1:9" s="342" customFormat="1">
      <c r="A28" s="351" t="s">
        <v>1078</v>
      </c>
      <c r="B28" s="355" t="s">
        <v>1079</v>
      </c>
      <c r="C28" s="355">
        <v>3</v>
      </c>
      <c r="D28" s="355" t="s">
        <v>256</v>
      </c>
      <c r="E28" s="356"/>
      <c r="F28" s="356"/>
      <c r="G28" s="356"/>
      <c r="H28" s="356"/>
      <c r="I28" s="356"/>
    </row>
    <row r="29" spans="1:9" s="342" customFormat="1">
      <c r="A29" s="351" t="s">
        <v>1080</v>
      </c>
      <c r="B29" s="355" t="s">
        <v>1081</v>
      </c>
      <c r="C29" s="355">
        <v>20</v>
      </c>
      <c r="D29" s="355" t="s">
        <v>256</v>
      </c>
      <c r="E29" s="356"/>
      <c r="F29" s="356"/>
      <c r="G29" s="356"/>
      <c r="H29" s="356"/>
      <c r="I29" s="356"/>
    </row>
    <row r="30" spans="1:9" s="342" customFormat="1">
      <c r="A30" s="351" t="s">
        <v>1082</v>
      </c>
      <c r="B30" s="355" t="s">
        <v>1083</v>
      </c>
      <c r="C30" s="355">
        <v>20</v>
      </c>
      <c r="D30" s="355" t="s">
        <v>256</v>
      </c>
      <c r="E30" s="356"/>
      <c r="F30" s="356"/>
      <c r="G30" s="356"/>
      <c r="H30" s="356"/>
      <c r="I30" s="356"/>
    </row>
    <row r="31" spans="1:9" s="342" customFormat="1">
      <c r="A31" s="351" t="s">
        <v>1084</v>
      </c>
      <c r="B31" s="352" t="s">
        <v>1085</v>
      </c>
      <c r="C31" s="352">
        <v>12</v>
      </c>
      <c r="D31" s="352" t="s">
        <v>256</v>
      </c>
      <c r="E31" s="354"/>
      <c r="F31" s="356"/>
      <c r="G31" s="356"/>
      <c r="H31" s="356"/>
      <c r="I31" s="356"/>
    </row>
    <row r="32" spans="1:9" s="342" customFormat="1">
      <c r="A32" s="351"/>
      <c r="B32" s="350" t="s">
        <v>1086</v>
      </c>
      <c r="C32" s="355"/>
      <c r="D32" s="355"/>
      <c r="E32" s="356"/>
      <c r="F32" s="356"/>
      <c r="G32" s="356"/>
      <c r="H32" s="356"/>
      <c r="I32" s="356"/>
    </row>
    <row r="33" spans="1:9" s="342" customFormat="1">
      <c r="A33" s="351" t="s">
        <v>1087</v>
      </c>
      <c r="B33" s="352" t="s">
        <v>1088</v>
      </c>
      <c r="C33" s="352">
        <v>3</v>
      </c>
      <c r="D33" s="352" t="s">
        <v>256</v>
      </c>
      <c r="E33" s="354"/>
      <c r="F33" s="356"/>
      <c r="G33" s="356"/>
      <c r="H33" s="356"/>
      <c r="I33" s="356"/>
    </row>
    <row r="34" spans="1:9" s="342" customFormat="1">
      <c r="A34" s="351" t="s">
        <v>1089</v>
      </c>
      <c r="B34" s="352" t="s">
        <v>1090</v>
      </c>
      <c r="C34" s="352">
        <v>1</v>
      </c>
      <c r="D34" s="352" t="s">
        <v>256</v>
      </c>
      <c r="E34" s="354"/>
      <c r="F34" s="356"/>
      <c r="G34" s="356"/>
      <c r="H34" s="356"/>
      <c r="I34" s="356"/>
    </row>
    <row r="35" spans="1:9" s="342" customFormat="1">
      <c r="A35" s="351" t="s">
        <v>1091</v>
      </c>
      <c r="B35" s="352" t="s">
        <v>1092</v>
      </c>
      <c r="C35" s="352">
        <v>1</v>
      </c>
      <c r="D35" s="352" t="s">
        <v>256</v>
      </c>
      <c r="E35" s="354"/>
      <c r="F35" s="356"/>
      <c r="G35" s="356"/>
      <c r="H35" s="356"/>
      <c r="I35" s="356"/>
    </row>
    <row r="36" spans="1:9" s="342" customFormat="1">
      <c r="A36" s="351" t="s">
        <v>1093</v>
      </c>
      <c r="B36" s="352" t="s">
        <v>1094</v>
      </c>
      <c r="C36" s="352">
        <v>2</v>
      </c>
      <c r="D36" s="352" t="s">
        <v>256</v>
      </c>
      <c r="E36" s="354"/>
      <c r="F36" s="356"/>
      <c r="G36" s="356"/>
      <c r="H36" s="356"/>
      <c r="I36" s="356"/>
    </row>
    <row r="37" spans="1:9" s="342" customFormat="1">
      <c r="A37" s="351" t="s">
        <v>1095</v>
      </c>
      <c r="B37" s="352" t="s">
        <v>1096</v>
      </c>
      <c r="C37" s="352">
        <v>5</v>
      </c>
      <c r="D37" s="352" t="s">
        <v>256</v>
      </c>
      <c r="E37" s="354"/>
      <c r="F37" s="356"/>
      <c r="G37" s="356"/>
      <c r="H37" s="356"/>
      <c r="I37" s="356"/>
    </row>
    <row r="38" spans="1:9" s="342" customFormat="1">
      <c r="A38" s="351" t="s">
        <v>1097</v>
      </c>
      <c r="B38" s="352" t="s">
        <v>1098</v>
      </c>
      <c r="C38" s="352">
        <v>1</v>
      </c>
      <c r="D38" s="352" t="s">
        <v>256</v>
      </c>
      <c r="E38" s="354"/>
      <c r="F38" s="356"/>
      <c r="G38" s="356"/>
      <c r="H38" s="356"/>
      <c r="I38" s="356"/>
    </row>
    <row r="39" spans="1:9" s="342" customFormat="1">
      <c r="A39" s="351" t="s">
        <v>1099</v>
      </c>
      <c r="B39" s="352" t="s">
        <v>1100</v>
      </c>
      <c r="C39" s="352">
        <v>10</v>
      </c>
      <c r="D39" s="352" t="s">
        <v>256</v>
      </c>
      <c r="E39" s="354"/>
      <c r="F39" s="356"/>
      <c r="G39" s="356"/>
      <c r="H39" s="356"/>
      <c r="I39" s="356"/>
    </row>
    <row r="40" spans="1:9" s="342" customFormat="1">
      <c r="A40" s="351" t="s">
        <v>1101</v>
      </c>
      <c r="B40" s="352" t="s">
        <v>1102</v>
      </c>
      <c r="C40" s="352">
        <v>4</v>
      </c>
      <c r="D40" s="352" t="s">
        <v>256</v>
      </c>
      <c r="E40" s="354"/>
      <c r="F40" s="356"/>
      <c r="G40" s="356"/>
      <c r="H40" s="356"/>
      <c r="I40" s="356"/>
    </row>
    <row r="41" spans="1:9" s="342" customFormat="1">
      <c r="A41" s="351" t="s">
        <v>1103</v>
      </c>
      <c r="B41" s="352" t="s">
        <v>1104</v>
      </c>
      <c r="C41" s="352">
        <v>4</v>
      </c>
      <c r="D41" s="352" t="s">
        <v>256</v>
      </c>
      <c r="E41" s="354"/>
      <c r="F41" s="356"/>
      <c r="G41" s="356"/>
      <c r="H41" s="356"/>
      <c r="I41" s="356"/>
    </row>
    <row r="42" spans="1:9" s="342" customFormat="1">
      <c r="A42" s="351" t="s">
        <v>1105</v>
      </c>
      <c r="B42" s="352" t="s">
        <v>1106</v>
      </c>
      <c r="C42" s="352">
        <v>26</v>
      </c>
      <c r="D42" s="352" t="s">
        <v>256</v>
      </c>
      <c r="E42" s="354"/>
      <c r="F42" s="356"/>
      <c r="G42" s="356"/>
      <c r="H42" s="356"/>
      <c r="I42" s="356"/>
    </row>
    <row r="43" spans="1:9" s="342" customFormat="1">
      <c r="A43" s="351" t="s">
        <v>1107</v>
      </c>
      <c r="B43" s="352" t="s">
        <v>1108</v>
      </c>
      <c r="C43" s="352">
        <v>5</v>
      </c>
      <c r="D43" s="352" t="s">
        <v>256</v>
      </c>
      <c r="E43" s="354"/>
      <c r="F43" s="356"/>
      <c r="G43" s="356"/>
      <c r="H43" s="356"/>
      <c r="I43" s="356"/>
    </row>
    <row r="44" spans="1:9" s="342" customFormat="1">
      <c r="A44" s="351" t="s">
        <v>1109</v>
      </c>
      <c r="B44" s="352" t="s">
        <v>1110</v>
      </c>
      <c r="C44" s="352">
        <v>26</v>
      </c>
      <c r="D44" s="352" t="s">
        <v>256</v>
      </c>
      <c r="E44" s="354"/>
      <c r="F44" s="356"/>
      <c r="G44" s="356"/>
      <c r="H44" s="356"/>
      <c r="I44" s="356"/>
    </row>
    <row r="45" spans="1:9" s="342" customFormat="1">
      <c r="A45" s="351" t="s">
        <v>1111</v>
      </c>
      <c r="B45" s="352" t="s">
        <v>1112</v>
      </c>
      <c r="C45" s="352">
        <v>5</v>
      </c>
      <c r="D45" s="352" t="s">
        <v>256</v>
      </c>
      <c r="E45" s="354"/>
      <c r="F45" s="356"/>
      <c r="G45" s="356"/>
      <c r="H45" s="356"/>
      <c r="I45" s="356"/>
    </row>
    <row r="46" spans="1:9" s="342" customFormat="1">
      <c r="A46" s="351" t="s">
        <v>1113</v>
      </c>
      <c r="B46" s="352" t="s">
        <v>1114</v>
      </c>
      <c r="C46" s="352">
        <v>31</v>
      </c>
      <c r="D46" s="352" t="s">
        <v>256</v>
      </c>
      <c r="E46" s="354"/>
      <c r="F46" s="356"/>
      <c r="G46" s="356"/>
      <c r="H46" s="356"/>
      <c r="I46" s="356"/>
    </row>
    <row r="47" spans="1:9" s="342" customFormat="1">
      <c r="A47" s="351" t="s">
        <v>1115</v>
      </c>
      <c r="B47" s="352" t="s">
        <v>1116</v>
      </c>
      <c r="C47" s="352">
        <v>62</v>
      </c>
      <c r="D47" s="352" t="s">
        <v>256</v>
      </c>
      <c r="E47" s="354"/>
      <c r="F47" s="356"/>
      <c r="G47" s="356"/>
      <c r="H47" s="356"/>
      <c r="I47" s="356"/>
    </row>
    <row r="48" spans="1:9" s="342" customFormat="1">
      <c r="A48" s="361"/>
      <c r="B48" s="350" t="s">
        <v>1117</v>
      </c>
      <c r="C48" s="355"/>
      <c r="D48" s="352"/>
      <c r="E48" s="354"/>
      <c r="F48" s="356"/>
      <c r="G48" s="356"/>
      <c r="H48" s="356"/>
      <c r="I48" s="356"/>
    </row>
    <row r="49" spans="1:9" s="342" customFormat="1">
      <c r="A49" s="351" t="s">
        <v>1118</v>
      </c>
      <c r="B49" s="362" t="s">
        <v>1119</v>
      </c>
      <c r="C49" s="352"/>
      <c r="D49" s="352"/>
      <c r="E49" s="354"/>
      <c r="F49" s="356"/>
      <c r="G49" s="356"/>
      <c r="H49" s="356"/>
      <c r="I49" s="356"/>
    </row>
    <row r="50" spans="1:9" s="342" customFormat="1">
      <c r="A50" s="351"/>
      <c r="B50" s="352" t="s">
        <v>1120</v>
      </c>
      <c r="C50" s="352">
        <v>15</v>
      </c>
      <c r="D50" s="352" t="s">
        <v>169</v>
      </c>
      <c r="E50" s="354"/>
      <c r="F50" s="354"/>
      <c r="G50" s="354"/>
      <c r="H50" s="354"/>
      <c r="I50" s="354"/>
    </row>
    <row r="51" spans="1:9" s="342" customFormat="1">
      <c r="A51" s="351"/>
      <c r="B51" s="352" t="s">
        <v>1121</v>
      </c>
      <c r="C51" s="352">
        <v>65</v>
      </c>
      <c r="D51" s="352" t="s">
        <v>169</v>
      </c>
      <c r="E51" s="354"/>
      <c r="F51" s="354"/>
      <c r="G51" s="354"/>
      <c r="H51" s="354"/>
      <c r="I51" s="354"/>
    </row>
    <row r="52" spans="1:9" s="342" customFormat="1">
      <c r="A52" s="351"/>
      <c r="B52" s="352" t="s">
        <v>1122</v>
      </c>
      <c r="C52" s="352">
        <v>200</v>
      </c>
      <c r="D52" s="352" t="s">
        <v>169</v>
      </c>
      <c r="E52" s="354"/>
      <c r="F52" s="354"/>
      <c r="G52" s="354"/>
      <c r="H52" s="354"/>
      <c r="I52" s="354"/>
    </row>
    <row r="53" spans="1:9" s="342" customFormat="1">
      <c r="A53" s="351"/>
      <c r="B53" s="352" t="s">
        <v>1123</v>
      </c>
      <c r="C53" s="352">
        <v>160</v>
      </c>
      <c r="D53" s="352" t="s">
        <v>169</v>
      </c>
      <c r="E53" s="354"/>
      <c r="F53" s="354"/>
      <c r="G53" s="354"/>
      <c r="H53" s="354"/>
      <c r="I53" s="354"/>
    </row>
    <row r="54" spans="1:9" s="342" customFormat="1">
      <c r="A54" s="351"/>
      <c r="B54" s="352" t="s">
        <v>1124</v>
      </c>
      <c r="C54" s="352">
        <v>60</v>
      </c>
      <c r="D54" s="352" t="s">
        <v>169</v>
      </c>
      <c r="E54" s="354"/>
      <c r="F54" s="354"/>
      <c r="G54" s="354"/>
      <c r="H54" s="354"/>
      <c r="I54" s="354"/>
    </row>
    <row r="55" spans="1:9" s="342" customFormat="1">
      <c r="A55" s="351"/>
      <c r="B55" s="352" t="s">
        <v>1125</v>
      </c>
      <c r="C55" s="352">
        <v>55</v>
      </c>
      <c r="D55" s="352" t="s">
        <v>169</v>
      </c>
      <c r="E55" s="354"/>
      <c r="F55" s="354"/>
      <c r="G55" s="354"/>
      <c r="H55" s="354"/>
      <c r="I55" s="354"/>
    </row>
    <row r="56" spans="1:9" s="342" customFormat="1">
      <c r="A56" s="351"/>
      <c r="B56" s="352" t="s">
        <v>1126</v>
      </c>
      <c r="C56" s="352">
        <v>30</v>
      </c>
      <c r="D56" s="352" t="s">
        <v>169</v>
      </c>
      <c r="E56" s="354"/>
      <c r="F56" s="354"/>
      <c r="G56" s="354"/>
      <c r="H56" s="354"/>
      <c r="I56" s="354"/>
    </row>
    <row r="57" spans="1:9" s="342" customFormat="1">
      <c r="A57" s="351"/>
      <c r="B57" s="352" t="s">
        <v>1127</v>
      </c>
      <c r="C57" s="352">
        <v>25</v>
      </c>
      <c r="D57" s="352" t="s">
        <v>169</v>
      </c>
      <c r="E57" s="354"/>
      <c r="F57" s="354"/>
      <c r="G57" s="354"/>
      <c r="H57" s="354"/>
      <c r="I57" s="354"/>
    </row>
    <row r="58" spans="1:9" s="342" customFormat="1">
      <c r="A58" s="351"/>
      <c r="B58" s="350" t="s">
        <v>1128</v>
      </c>
      <c r="C58" s="352"/>
      <c r="D58" s="352"/>
      <c r="E58" s="354"/>
      <c r="F58" s="354"/>
      <c r="G58" s="354"/>
      <c r="H58" s="354"/>
      <c r="I58" s="354"/>
    </row>
    <row r="59" spans="1:9" s="342" customFormat="1">
      <c r="A59" s="351" t="s">
        <v>1129</v>
      </c>
      <c r="B59" s="352" t="s">
        <v>1130</v>
      </c>
      <c r="C59" s="352">
        <v>280</v>
      </c>
      <c r="D59" s="352" t="s">
        <v>169</v>
      </c>
      <c r="E59" s="354"/>
      <c r="F59" s="354"/>
      <c r="G59" s="354"/>
      <c r="H59" s="354"/>
      <c r="I59" s="354"/>
    </row>
    <row r="60" spans="1:9" s="342" customFormat="1">
      <c r="A60" s="351" t="s">
        <v>1131</v>
      </c>
      <c r="B60" s="352" t="s">
        <v>1132</v>
      </c>
      <c r="C60" s="352">
        <v>160</v>
      </c>
      <c r="D60" s="352" t="s">
        <v>169</v>
      </c>
      <c r="E60" s="354"/>
      <c r="F60" s="354"/>
      <c r="G60" s="354"/>
      <c r="H60" s="354"/>
      <c r="I60" s="354"/>
    </row>
    <row r="61" spans="1:9" s="342" customFormat="1">
      <c r="A61" s="351" t="s">
        <v>1133</v>
      </c>
      <c r="B61" s="352" t="s">
        <v>1134</v>
      </c>
      <c r="C61" s="352">
        <v>60</v>
      </c>
      <c r="D61" s="352" t="s">
        <v>169</v>
      </c>
      <c r="E61" s="354"/>
      <c r="F61" s="354"/>
      <c r="G61" s="354"/>
      <c r="H61" s="354"/>
      <c r="I61" s="354"/>
    </row>
    <row r="62" spans="1:9" s="342" customFormat="1">
      <c r="A62" s="351" t="s">
        <v>1135</v>
      </c>
      <c r="B62" s="352" t="s">
        <v>1136</v>
      </c>
      <c r="C62" s="352">
        <v>55</v>
      </c>
      <c r="D62" s="352" t="s">
        <v>169</v>
      </c>
      <c r="E62" s="354"/>
      <c r="F62" s="354"/>
      <c r="G62" s="354"/>
      <c r="H62" s="354"/>
      <c r="I62" s="354"/>
    </row>
    <row r="63" spans="1:9" s="342" customFormat="1">
      <c r="A63" s="351" t="s">
        <v>1137</v>
      </c>
      <c r="B63" s="352" t="s">
        <v>1138</v>
      </c>
      <c r="C63" s="352">
        <v>30</v>
      </c>
      <c r="D63" s="352" t="s">
        <v>169</v>
      </c>
      <c r="E63" s="354"/>
      <c r="F63" s="354"/>
      <c r="G63" s="354"/>
      <c r="H63" s="354"/>
      <c r="I63" s="354"/>
    </row>
    <row r="64" spans="1:9" s="342" customFormat="1">
      <c r="A64" s="351" t="s">
        <v>1139</v>
      </c>
      <c r="B64" s="352" t="s">
        <v>1140</v>
      </c>
      <c r="C64" s="352">
        <v>25</v>
      </c>
      <c r="D64" s="352" t="s">
        <v>169</v>
      </c>
      <c r="E64" s="354"/>
      <c r="F64" s="354"/>
      <c r="G64" s="354"/>
      <c r="H64" s="354"/>
      <c r="I64" s="354"/>
    </row>
    <row r="65" spans="1:11" s="342" customFormat="1">
      <c r="A65" s="351"/>
      <c r="B65" s="350" t="s">
        <v>1141</v>
      </c>
      <c r="C65" s="352"/>
      <c r="D65" s="352"/>
      <c r="E65" s="354"/>
      <c r="F65" s="354"/>
      <c r="G65" s="354"/>
      <c r="H65" s="354"/>
      <c r="I65" s="354"/>
    </row>
    <row r="66" spans="1:11" s="342" customFormat="1">
      <c r="A66" s="351" t="s">
        <v>1142</v>
      </c>
      <c r="B66" s="352" t="s">
        <v>1143</v>
      </c>
      <c r="C66" s="352">
        <v>1</v>
      </c>
      <c r="D66" s="352" t="s">
        <v>298</v>
      </c>
      <c r="E66" s="354"/>
      <c r="F66" s="354"/>
      <c r="G66" s="354"/>
      <c r="H66" s="354"/>
      <c r="I66" s="354"/>
    </row>
    <row r="67" spans="1:11" s="342" customFormat="1">
      <c r="A67" s="351" t="s">
        <v>1144</v>
      </c>
      <c r="B67" s="352" t="s">
        <v>1145</v>
      </c>
      <c r="C67" s="352">
        <v>1</v>
      </c>
      <c r="D67" s="352" t="s">
        <v>298</v>
      </c>
      <c r="E67" s="354"/>
      <c r="F67" s="354"/>
      <c r="G67" s="354"/>
      <c r="H67" s="354"/>
      <c r="I67" s="354"/>
    </row>
    <row r="68" spans="1:11" s="342" customFormat="1">
      <c r="A68" s="351" t="s">
        <v>1146</v>
      </c>
      <c r="B68" s="352" t="s">
        <v>990</v>
      </c>
      <c r="C68" s="352">
        <v>1</v>
      </c>
      <c r="D68" s="352" t="s">
        <v>298</v>
      </c>
      <c r="E68" s="354"/>
      <c r="F68" s="354"/>
      <c r="G68" s="354"/>
      <c r="H68" s="354"/>
      <c r="I68" s="354"/>
    </row>
    <row r="69" spans="1:11" s="342" customFormat="1">
      <c r="A69" s="351" t="s">
        <v>1147</v>
      </c>
      <c r="B69" s="352" t="s">
        <v>1148</v>
      </c>
      <c r="C69" s="352">
        <v>1</v>
      </c>
      <c r="D69" s="352" t="s">
        <v>298</v>
      </c>
      <c r="E69" s="354"/>
      <c r="F69" s="354"/>
      <c r="G69" s="354"/>
      <c r="H69" s="354"/>
      <c r="I69" s="354"/>
    </row>
    <row r="70" spans="1:11" s="342" customFormat="1">
      <c r="A70" s="351" t="s">
        <v>1149</v>
      </c>
      <c r="B70" s="352" t="s">
        <v>1150</v>
      </c>
      <c r="C70" s="352">
        <v>80</v>
      </c>
      <c r="D70" s="352" t="s">
        <v>735</v>
      </c>
      <c r="E70" s="354"/>
      <c r="F70" s="354"/>
      <c r="G70" s="354"/>
      <c r="H70" s="354"/>
      <c r="I70" s="354"/>
    </row>
    <row r="71" spans="1:11" s="342" customFormat="1">
      <c r="A71" s="351" t="s">
        <v>1151</v>
      </c>
      <c r="B71" s="352" t="s">
        <v>1152</v>
      </c>
      <c r="C71" s="352">
        <v>1</v>
      </c>
      <c r="D71" s="352" t="s">
        <v>298</v>
      </c>
      <c r="E71" s="354"/>
      <c r="F71" s="354"/>
      <c r="G71" s="354"/>
      <c r="H71" s="354"/>
      <c r="I71" s="354"/>
    </row>
    <row r="72" spans="1:11" s="342" customFormat="1">
      <c r="A72" s="351" t="s">
        <v>1153</v>
      </c>
      <c r="B72" s="352" t="s">
        <v>1154</v>
      </c>
      <c r="C72" s="352">
        <v>3</v>
      </c>
      <c r="D72" s="352" t="s">
        <v>275</v>
      </c>
      <c r="E72" s="354"/>
      <c r="F72" s="354"/>
      <c r="G72" s="354"/>
      <c r="H72" s="354"/>
      <c r="I72" s="354"/>
    </row>
    <row r="73" spans="1:11" s="342" customFormat="1">
      <c r="A73" s="351" t="s">
        <v>1155</v>
      </c>
      <c r="B73" s="352" t="s">
        <v>1156</v>
      </c>
      <c r="C73" s="352">
        <v>1</v>
      </c>
      <c r="D73" s="352" t="s">
        <v>298</v>
      </c>
      <c r="E73" s="354"/>
      <c r="F73" s="354"/>
      <c r="G73" s="354"/>
      <c r="H73" s="354"/>
      <c r="I73" s="354"/>
    </row>
    <row r="74" spans="1:11" s="342" customFormat="1">
      <c r="A74" s="351" t="s">
        <v>1157</v>
      </c>
      <c r="B74" s="352" t="s">
        <v>1023</v>
      </c>
      <c r="C74" s="352">
        <v>1</v>
      </c>
      <c r="D74" s="352" t="s">
        <v>298</v>
      </c>
      <c r="E74" s="354"/>
      <c r="F74" s="354"/>
      <c r="G74" s="354"/>
      <c r="H74" s="354"/>
      <c r="I74" s="354"/>
    </row>
    <row r="75" spans="1:11">
      <c r="A75" s="363"/>
      <c r="B75" s="364" t="s">
        <v>1158</v>
      </c>
      <c r="C75" s="365"/>
      <c r="D75" s="365"/>
      <c r="E75" s="365"/>
      <c r="F75" s="366"/>
      <c r="G75" s="366"/>
      <c r="H75" s="366"/>
      <c r="I75" s="367"/>
    </row>
    <row r="76" spans="1:11">
      <c r="A76" s="363"/>
      <c r="B76" s="364" t="s">
        <v>1159</v>
      </c>
      <c r="C76" s="365"/>
      <c r="D76" s="365"/>
      <c r="E76" s="365"/>
      <c r="F76" s="366"/>
      <c r="G76" s="366"/>
      <c r="H76" s="366"/>
      <c r="I76" s="367"/>
    </row>
    <row r="77" spans="1:11">
      <c r="A77" s="363"/>
      <c r="B77" s="368" t="s">
        <v>15</v>
      </c>
      <c r="C77" s="369"/>
      <c r="D77" s="369"/>
      <c r="E77" s="369"/>
      <c r="F77" s="369"/>
      <c r="G77" s="369"/>
      <c r="H77" s="370"/>
      <c r="I77" s="371"/>
    </row>
    <row r="78" spans="1:11" ht="15.75" thickBot="1">
      <c r="A78" s="363"/>
      <c r="B78" s="372" t="s">
        <v>1160</v>
      </c>
      <c r="C78" s="373"/>
      <c r="D78" s="373"/>
      <c r="E78" s="373"/>
      <c r="F78" s="373"/>
      <c r="G78" s="373"/>
      <c r="H78" s="373"/>
      <c r="I78" s="374"/>
      <c r="J78" s="375"/>
      <c r="K78" s="375"/>
    </row>
    <row r="79" spans="1:11">
      <c r="A79" s="344"/>
      <c r="B79" s="342"/>
      <c r="C79" s="342"/>
      <c r="D79" s="342"/>
      <c r="E79" s="342"/>
      <c r="F79" s="342"/>
      <c r="G79" s="342"/>
      <c r="H79" s="342"/>
      <c r="I79" s="342"/>
    </row>
    <row r="80" spans="1:11">
      <c r="A80" s="344"/>
      <c r="B80" s="342" t="s">
        <v>1161</v>
      </c>
      <c r="C80" s="342"/>
      <c r="D80" s="342"/>
      <c r="E80" s="342"/>
      <c r="F80" s="342"/>
      <c r="G80" s="538" t="s">
        <v>946</v>
      </c>
      <c r="H80" s="538"/>
      <c r="I80" s="342"/>
    </row>
    <row r="81" spans="1:9">
      <c r="A81" s="344"/>
      <c r="B81" s="342"/>
      <c r="C81" s="342"/>
      <c r="D81" s="342"/>
      <c r="E81" s="342"/>
      <c r="F81" s="342"/>
      <c r="G81" s="538" t="s">
        <v>1162</v>
      </c>
      <c r="H81" s="538"/>
      <c r="I81" s="342"/>
    </row>
  </sheetData>
  <mergeCells count="2">
    <mergeCell ref="G80:H80"/>
    <mergeCell ref="G81:H81"/>
  </mergeCells>
  <pageMargins left="0.7" right="0.7" top="0.75" bottom="0.75" header="0.3" footer="0.3"/>
  <pageSetup paperSize="9"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15EE-1803-4423-809F-215DCC1303A3}">
  <dimension ref="A1:AA1135"/>
  <sheetViews>
    <sheetView workbookViewId="0">
      <pane ySplit="1" topLeftCell="A46" activePane="bottomLeft" state="frozen"/>
      <selection pane="bottomLeft" activeCell="A73" sqref="A73:XFD73"/>
    </sheetView>
  </sheetViews>
  <sheetFormatPr defaultColWidth="0" defaultRowHeight="15" zeroHeight="1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8" width="12.7109375" customWidth="1"/>
    <col min="9" max="9" width="10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6" ht="35.1" customHeight="1">
      <c r="A1" s="23"/>
      <c r="B1" s="472" t="s">
        <v>0</v>
      </c>
      <c r="C1" s="473"/>
      <c r="D1" s="24"/>
      <c r="E1" s="474" t="s">
        <v>40</v>
      </c>
      <c r="F1" s="475"/>
      <c r="G1" s="25"/>
      <c r="H1" s="504" t="s">
        <v>60</v>
      </c>
      <c r="I1" s="505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>
      <c r="A2" s="28"/>
      <c r="B2" s="476" t="s">
        <v>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8"/>
      <c r="W2" s="27"/>
      <c r="X2" s="13"/>
      <c r="Y2" s="13"/>
      <c r="Z2" s="13"/>
    </row>
    <row r="3" spans="1:26" ht="20.100000000000001" customHeight="1">
      <c r="A3" s="28"/>
      <c r="B3" s="479" t="s">
        <v>1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1"/>
      <c r="W3" s="27"/>
      <c r="X3" s="13"/>
      <c r="Y3" s="13"/>
      <c r="Z3" s="13"/>
    </row>
    <row r="4" spans="1:26" ht="20.100000000000001" customHeight="1">
      <c r="A4" s="28"/>
      <c r="B4" s="29" t="s">
        <v>729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>
      <c r="A6" s="33"/>
      <c r="B6" s="34" t="s">
        <v>5</v>
      </c>
      <c r="C6" s="30"/>
      <c r="D6" s="31" t="s">
        <v>6</v>
      </c>
      <c r="E6" s="31"/>
      <c r="F6" s="31" t="s">
        <v>7</v>
      </c>
      <c r="G6" s="31" t="s">
        <v>8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>
      <c r="A7" s="33"/>
      <c r="B7" s="482" t="s">
        <v>9</v>
      </c>
      <c r="C7" s="483"/>
      <c r="D7" s="483"/>
      <c r="E7" s="483"/>
      <c r="F7" s="483"/>
      <c r="G7" s="483"/>
      <c r="H7" s="484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>
      <c r="A9" s="33"/>
      <c r="B9" s="451" t="s">
        <v>12</v>
      </c>
      <c r="C9" s="452"/>
      <c r="D9" s="452"/>
      <c r="E9" s="452"/>
      <c r="F9" s="452"/>
      <c r="G9" s="452"/>
      <c r="H9" s="45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>
      <c r="A11" s="33"/>
      <c r="B11" s="482" t="s">
        <v>13</v>
      </c>
      <c r="C11" s="483"/>
      <c r="D11" s="483"/>
      <c r="E11" s="483"/>
      <c r="F11" s="483"/>
      <c r="G11" s="483"/>
      <c r="H11" s="4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>
      <c r="A13" s="33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27"/>
      <c r="X13" s="13"/>
      <c r="Y13" s="13"/>
      <c r="Z13" s="13"/>
    </row>
    <row r="14" spans="1:26" ht="20.100000000000001" customHeight="1">
      <c r="A14" s="33"/>
      <c r="B14" s="44" t="s">
        <v>14</v>
      </c>
      <c r="C14" s="45" t="s">
        <v>15</v>
      </c>
      <c r="D14" s="46" t="s">
        <v>16</v>
      </c>
      <c r="E14" s="47" t="s">
        <v>17</v>
      </c>
      <c r="F14" s="441"/>
      <c r="G14" s="442"/>
      <c r="H14" s="486"/>
      <c r="I14" s="50"/>
      <c r="J14" s="50"/>
      <c r="K14" s="50"/>
      <c r="L14" s="50"/>
      <c r="M14" s="50"/>
      <c r="N14" s="50"/>
      <c r="O14" s="51"/>
      <c r="P14" s="52">
        <v>0</v>
      </c>
      <c r="Q14" s="49"/>
      <c r="R14" s="53"/>
      <c r="S14" s="53"/>
      <c r="T14" s="53"/>
      <c r="U14" s="53"/>
      <c r="V14" s="54"/>
      <c r="W14" s="27"/>
      <c r="X14" s="13"/>
      <c r="Y14" s="13"/>
      <c r="Z14" s="13"/>
    </row>
    <row r="15" spans="1:26" ht="20.100000000000001" customHeight="1">
      <c r="A15" s="33"/>
      <c r="B15" s="55" t="s">
        <v>18</v>
      </c>
      <c r="C15" s="56"/>
      <c r="D15" s="57"/>
      <c r="E15" s="58"/>
      <c r="F15" s="456"/>
      <c r="G15" s="467"/>
      <c r="H15" s="488"/>
      <c r="I15" s="59"/>
      <c r="J15" s="59"/>
      <c r="K15" s="59"/>
      <c r="L15" s="59"/>
      <c r="M15" s="59"/>
      <c r="N15" s="59"/>
      <c r="O15" s="60"/>
      <c r="P15" s="61"/>
      <c r="Q15" s="36"/>
      <c r="R15" s="37"/>
      <c r="S15" s="37"/>
      <c r="T15" s="37"/>
      <c r="U15" s="37"/>
      <c r="V15" s="62"/>
      <c r="W15" s="27"/>
      <c r="X15" s="13"/>
      <c r="Y15" s="13"/>
      <c r="Z15" s="13"/>
    </row>
    <row r="16" spans="1:26" ht="20.100000000000001" customHeight="1">
      <c r="A16" s="33"/>
      <c r="B16" s="38" t="s">
        <v>19</v>
      </c>
      <c r="C16" s="63"/>
      <c r="D16" s="11"/>
      <c r="E16" s="64"/>
      <c r="F16" s="461" t="s">
        <v>20</v>
      </c>
      <c r="G16" s="462"/>
      <c r="H16" s="453"/>
      <c r="I16" s="65"/>
      <c r="J16" s="65"/>
      <c r="K16" s="65"/>
      <c r="L16" s="65"/>
      <c r="M16" s="65"/>
      <c r="N16" s="65"/>
      <c r="O16" s="66"/>
      <c r="P16" s="67">
        <f>(SUM(Z74:Z113))</f>
        <v>0</v>
      </c>
      <c r="Q16" s="39"/>
      <c r="R16" s="68"/>
      <c r="S16" s="68"/>
      <c r="T16" s="68"/>
      <c r="U16" s="68"/>
      <c r="V16" s="69"/>
      <c r="W16" s="27"/>
      <c r="X16" s="13"/>
      <c r="Y16" s="13"/>
      <c r="Z16" s="13"/>
    </row>
    <row r="17" spans="1:26" ht="20.100000000000001" customHeight="1">
      <c r="A17" s="33"/>
      <c r="B17" s="55" t="s">
        <v>21</v>
      </c>
      <c r="C17" s="56">
        <f>'SO 01 - SLP35219'!E57</f>
        <v>0</v>
      </c>
      <c r="D17" s="57">
        <f>'SO 01 - SLP35219'!F57</f>
        <v>0</v>
      </c>
      <c r="E17" s="58">
        <f>'SO 01 - SLP35219'!G57</f>
        <v>0</v>
      </c>
      <c r="F17" s="459" t="s">
        <v>22</v>
      </c>
      <c r="G17" s="460"/>
      <c r="H17" s="489"/>
      <c r="I17" s="59"/>
      <c r="J17" s="59"/>
      <c r="K17" s="59"/>
      <c r="L17" s="59"/>
      <c r="M17" s="59"/>
      <c r="N17" s="59"/>
      <c r="O17" s="60"/>
      <c r="P17" s="61">
        <v>0</v>
      </c>
      <c r="Q17" s="36"/>
      <c r="R17" s="37"/>
      <c r="S17" s="37"/>
      <c r="T17" s="37"/>
      <c r="U17" s="37"/>
      <c r="V17" s="62"/>
      <c r="W17" s="27"/>
      <c r="X17" s="13"/>
      <c r="Y17" s="13"/>
      <c r="Z17" s="13"/>
    </row>
    <row r="18" spans="1:26" ht="20.100000000000001" customHeight="1">
      <c r="A18" s="33"/>
      <c r="B18" s="70" t="s">
        <v>23</v>
      </c>
      <c r="C18" s="71"/>
      <c r="D18" s="72"/>
      <c r="E18" s="73"/>
      <c r="F18" s="461"/>
      <c r="G18" s="462"/>
      <c r="H18" s="453"/>
      <c r="I18" s="74"/>
      <c r="J18" s="74"/>
      <c r="K18" s="74"/>
      <c r="L18" s="74"/>
      <c r="M18" s="74"/>
      <c r="N18" s="74"/>
      <c r="O18" s="75"/>
      <c r="P18" s="76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>
      <c r="A19" s="33"/>
      <c r="B19" s="70" t="s">
        <v>24</v>
      </c>
      <c r="C19" s="77"/>
      <c r="D19" s="78"/>
      <c r="E19" s="73"/>
      <c r="F19" s="463"/>
      <c r="G19" s="464"/>
      <c r="H19" s="485"/>
      <c r="I19" s="74"/>
      <c r="J19" s="74"/>
      <c r="K19" s="74"/>
      <c r="L19" s="74"/>
      <c r="M19" s="74"/>
      <c r="N19" s="74"/>
      <c r="O19" s="75"/>
      <c r="P19" s="76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>
      <c r="A20" s="33"/>
      <c r="B20" s="79" t="s">
        <v>25</v>
      </c>
      <c r="C20" s="80"/>
      <c r="D20" s="81"/>
      <c r="E20" s="82">
        <f>SUM(E15:E19)</f>
        <v>0</v>
      </c>
      <c r="F20" s="454" t="s">
        <v>25</v>
      </c>
      <c r="G20" s="442"/>
      <c r="H20" s="486"/>
      <c r="I20" s="50"/>
      <c r="J20" s="50"/>
      <c r="K20" s="50"/>
      <c r="L20" s="50"/>
      <c r="M20" s="50"/>
      <c r="N20" s="50"/>
      <c r="O20" s="51"/>
      <c r="P20" s="83">
        <f>SUM(P14:P19)</f>
        <v>0</v>
      </c>
      <c r="Q20" s="49"/>
      <c r="R20" s="53"/>
      <c r="S20" s="53"/>
      <c r="T20" s="53"/>
      <c r="U20" s="53"/>
      <c r="V20" s="54"/>
      <c r="W20" s="27"/>
      <c r="X20" s="13"/>
      <c r="Y20" s="13"/>
      <c r="Z20" s="13"/>
    </row>
    <row r="21" spans="1:26" ht="20.100000000000001" customHeight="1">
      <c r="A21" s="33"/>
      <c r="B21" s="35" t="s">
        <v>26</v>
      </c>
      <c r="C21" s="84"/>
      <c r="D21" s="60"/>
      <c r="E21" s="60">
        <f>((E15*U22*0)+(E16*V22*0)+(E17*W22*0))/100</f>
        <v>0</v>
      </c>
      <c r="F21" s="465" t="s">
        <v>27</v>
      </c>
      <c r="G21" s="462"/>
      <c r="H21" s="453"/>
      <c r="I21" s="59"/>
      <c r="J21" s="59"/>
      <c r="K21" s="59"/>
      <c r="L21" s="59"/>
      <c r="M21" s="59"/>
      <c r="N21" s="59"/>
      <c r="O21" s="60"/>
      <c r="P21" s="61">
        <f>((E15*X22*0)+(E16*Y22*0)+(E17*Z22*0))/100</f>
        <v>0</v>
      </c>
      <c r="Q21" s="36"/>
      <c r="R21" s="37"/>
      <c r="S21" s="37"/>
      <c r="T21" s="37"/>
      <c r="U21" s="37"/>
      <c r="V21" s="62"/>
      <c r="W21" s="27"/>
      <c r="X21" s="13"/>
      <c r="Y21" s="13"/>
      <c r="Z21" s="13"/>
    </row>
    <row r="22" spans="1:26" ht="20.100000000000001" customHeight="1">
      <c r="A22" s="33"/>
      <c r="B22" s="34" t="s">
        <v>28</v>
      </c>
      <c r="C22" s="86"/>
      <c r="D22" s="75"/>
      <c r="E22" s="75">
        <f>((E15*U23*0)+(E16*V23*0)+(E17*W23*0))/100</f>
        <v>0</v>
      </c>
      <c r="F22" s="465" t="s">
        <v>29</v>
      </c>
      <c r="G22" s="462"/>
      <c r="H22" s="453"/>
      <c r="I22" s="74"/>
      <c r="J22" s="74"/>
      <c r="K22" s="74"/>
      <c r="L22" s="74"/>
      <c r="M22" s="74"/>
      <c r="N22" s="74"/>
      <c r="O22" s="75"/>
      <c r="P22" s="76">
        <f>((E15*X23*0)+(E16*Y23*0)+(E17*Z23*0))/100</f>
        <v>0</v>
      </c>
      <c r="Q22" s="30"/>
      <c r="R22" s="31"/>
      <c r="S22" s="31"/>
      <c r="T22" s="31"/>
      <c r="U22" s="31">
        <v>1</v>
      </c>
      <c r="V22" s="87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>
      <c r="A23" s="33"/>
      <c r="B23" s="34" t="s">
        <v>30</v>
      </c>
      <c r="C23" s="86"/>
      <c r="D23" s="75"/>
      <c r="E23" s="75">
        <f>((E15*U24*0)+(E16*V24*0)+(E17*W24*0))/100</f>
        <v>0</v>
      </c>
      <c r="F23" s="465" t="s">
        <v>31</v>
      </c>
      <c r="G23" s="462"/>
      <c r="H23" s="453"/>
      <c r="I23" s="74"/>
      <c r="J23" s="74"/>
      <c r="K23" s="74"/>
      <c r="L23" s="74"/>
      <c r="M23" s="74"/>
      <c r="N23" s="74"/>
      <c r="O23" s="75"/>
      <c r="P23" s="76">
        <f>((E15*X24*0)+(E16*Y24*0)+(E17*Z24*0))/100</f>
        <v>0</v>
      </c>
      <c r="Q23" s="30"/>
      <c r="R23" s="31"/>
      <c r="S23" s="31"/>
      <c r="T23" s="31"/>
      <c r="U23" s="31">
        <v>1</v>
      </c>
      <c r="V23" s="87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>
      <c r="A24" s="33"/>
      <c r="B24" s="34"/>
      <c r="C24" s="86"/>
      <c r="D24" s="75"/>
      <c r="E24" s="75"/>
      <c r="F24" s="487"/>
      <c r="G24" s="467"/>
      <c r="H24" s="488"/>
      <c r="I24" s="74"/>
      <c r="J24" s="74"/>
      <c r="K24" s="74"/>
      <c r="L24" s="74"/>
      <c r="M24" s="74"/>
      <c r="N24" s="74"/>
      <c r="O24" s="75"/>
      <c r="P24" s="76"/>
      <c r="Q24" s="30"/>
      <c r="R24" s="31"/>
      <c r="S24" s="31"/>
      <c r="T24" s="31"/>
      <c r="U24" s="31">
        <v>1</v>
      </c>
      <c r="V24" s="87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>
      <c r="A25" s="33"/>
      <c r="B25" s="89"/>
      <c r="C25" s="90"/>
      <c r="D25" s="91"/>
      <c r="E25" s="92"/>
      <c r="F25" s="497" t="s">
        <v>25</v>
      </c>
      <c r="G25" s="498"/>
      <c r="H25" s="499"/>
      <c r="I25" s="94"/>
      <c r="J25" s="94"/>
      <c r="K25" s="94"/>
      <c r="L25" s="94"/>
      <c r="M25" s="94"/>
      <c r="N25" s="94"/>
      <c r="O25" s="91"/>
      <c r="P25" s="95">
        <f>SUM(E21:E24)+SUM(P21:P24)</f>
        <v>0</v>
      </c>
      <c r="Q25" s="93"/>
      <c r="R25" s="96"/>
      <c r="S25" s="96"/>
      <c r="T25" s="96"/>
      <c r="U25" s="96"/>
      <c r="V25" s="97"/>
      <c r="W25" s="27"/>
      <c r="X25" s="13"/>
      <c r="Y25" s="13"/>
      <c r="Z25" s="13"/>
    </row>
    <row r="26" spans="1:26" ht="20.100000000000001" customHeight="1">
      <c r="A26" s="33"/>
      <c r="B26" s="98" t="s">
        <v>32</v>
      </c>
      <c r="C26" s="99"/>
      <c r="D26" s="100"/>
      <c r="E26" s="101"/>
      <c r="F26" s="454" t="s">
        <v>33</v>
      </c>
      <c r="G26" s="500"/>
      <c r="H26" s="501"/>
      <c r="I26" s="103"/>
      <c r="J26" s="103"/>
      <c r="K26" s="103"/>
      <c r="L26" s="103"/>
      <c r="M26" s="103"/>
      <c r="N26" s="103"/>
      <c r="O26" s="100"/>
      <c r="P26" s="104"/>
      <c r="Q26" s="102"/>
      <c r="R26" s="105"/>
      <c r="S26" s="105"/>
      <c r="T26" s="105"/>
      <c r="U26" s="105"/>
      <c r="V26" s="106"/>
      <c r="W26" s="27"/>
      <c r="X26" s="13"/>
      <c r="Y26" s="13"/>
      <c r="Z26" s="13"/>
    </row>
    <row r="27" spans="1:26" ht="20.100000000000001" customHeight="1">
      <c r="A27" s="33"/>
      <c r="B27" s="98"/>
      <c r="C27" s="102"/>
      <c r="D27" s="107"/>
      <c r="E27" s="108"/>
      <c r="F27" s="468" t="s">
        <v>34</v>
      </c>
      <c r="G27" s="469"/>
      <c r="H27" s="502"/>
      <c r="I27" s="59"/>
      <c r="J27" s="59"/>
      <c r="K27" s="59"/>
      <c r="L27" s="59"/>
      <c r="M27" s="59"/>
      <c r="N27" s="59"/>
      <c r="O27" s="60"/>
      <c r="P27" s="61">
        <f>E20+P20+E25+P25</f>
        <v>0</v>
      </c>
      <c r="Q27" s="36"/>
      <c r="R27" s="37"/>
      <c r="S27" s="37"/>
      <c r="T27" s="37"/>
      <c r="U27" s="37"/>
      <c r="V27" s="62"/>
      <c r="W27" s="27"/>
      <c r="X27" s="13"/>
      <c r="Y27" s="13"/>
      <c r="Z27" s="13"/>
    </row>
    <row r="28" spans="1:26" ht="20.100000000000001" customHeight="1">
      <c r="A28" s="33"/>
      <c r="B28" s="109"/>
      <c r="C28" s="110"/>
      <c r="D28" s="33"/>
      <c r="E28" s="111"/>
      <c r="F28" s="503" t="s">
        <v>35</v>
      </c>
      <c r="G28" s="503"/>
      <c r="H28" s="112">
        <f>P27-SUM('SO 01 - SLP35219'!K74:'SO 01 - SLP35219'!K113)</f>
        <v>0</v>
      </c>
      <c r="I28" s="113"/>
      <c r="J28" s="113"/>
      <c r="K28" s="113"/>
      <c r="L28" s="113"/>
      <c r="M28" s="113"/>
      <c r="N28" s="113"/>
      <c r="O28" s="92"/>
      <c r="P28" s="114">
        <f>ROUND(((ROUND(H28,2)*23)*1/100),2)</f>
        <v>0</v>
      </c>
      <c r="Q28" s="41"/>
      <c r="R28" s="42"/>
      <c r="S28" s="42"/>
      <c r="T28" s="42"/>
      <c r="U28" s="42"/>
      <c r="V28" s="43"/>
      <c r="W28" s="27"/>
      <c r="X28" s="13"/>
      <c r="Y28" s="13"/>
      <c r="Z28" s="13"/>
    </row>
    <row r="29" spans="1:26" ht="20.100000000000001" customHeight="1">
      <c r="A29" s="33"/>
      <c r="B29" s="109"/>
      <c r="C29" s="110"/>
      <c r="D29" s="33"/>
      <c r="E29" s="111"/>
      <c r="F29" s="457" t="s">
        <v>36</v>
      </c>
      <c r="G29" s="457"/>
      <c r="H29" s="86">
        <f>SUM('SO 01 - SLP35219'!K74:'SO 01 - SLP35219'!K113)</f>
        <v>0</v>
      </c>
      <c r="I29" s="74"/>
      <c r="J29" s="74"/>
      <c r="K29" s="74"/>
      <c r="L29" s="74"/>
      <c r="M29" s="74"/>
      <c r="N29" s="74"/>
      <c r="O29" s="75"/>
      <c r="P29" s="76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>
      <c r="A30" s="33"/>
      <c r="B30" s="109"/>
      <c r="C30" s="110"/>
      <c r="D30" s="33"/>
      <c r="E30" s="111"/>
      <c r="F30" s="503" t="s">
        <v>37</v>
      </c>
      <c r="G30" s="503"/>
      <c r="H30" s="115"/>
      <c r="I30" s="113"/>
      <c r="J30" s="113"/>
      <c r="K30" s="113"/>
      <c r="L30" s="113"/>
      <c r="M30" s="113"/>
      <c r="N30" s="113"/>
      <c r="O30" s="92"/>
      <c r="P30" s="116">
        <f>SUM(P27:P29)</f>
        <v>0</v>
      </c>
      <c r="Q30" s="41"/>
      <c r="R30" s="42"/>
      <c r="S30" s="42"/>
      <c r="T30" s="42"/>
      <c r="U30" s="42"/>
      <c r="V30" s="43"/>
      <c r="W30" s="27"/>
      <c r="X30" s="13"/>
      <c r="Y30" s="13"/>
      <c r="Z30" s="13"/>
    </row>
    <row r="31" spans="1:26" ht="20.100000000000001" customHeight="1">
      <c r="A31" s="33"/>
      <c r="B31" s="117"/>
      <c r="C31" s="118"/>
      <c r="D31" s="119"/>
      <c r="E31" s="120"/>
      <c r="F31" s="469"/>
      <c r="G31" s="457"/>
      <c r="H31" s="30"/>
      <c r="I31" s="31"/>
      <c r="J31" s="31"/>
      <c r="K31" s="31"/>
      <c r="L31" s="31"/>
      <c r="M31" s="31"/>
      <c r="N31" s="31"/>
      <c r="O31" s="121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>
      <c r="A32" s="33"/>
      <c r="B32" s="122" t="s">
        <v>38</v>
      </c>
      <c r="C32" s="123"/>
      <c r="D32" s="124"/>
      <c r="E32" s="105" t="s">
        <v>39</v>
      </c>
      <c r="F32" s="107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27"/>
      <c r="X32" s="13"/>
      <c r="Y32" s="13"/>
      <c r="Z32" s="13"/>
    </row>
    <row r="33" spans="1:26" ht="20.100000000000001" customHeight="1">
      <c r="A33" s="33"/>
      <c r="B33" s="98"/>
      <c r="C33" s="10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27"/>
      <c r="X33" s="13"/>
      <c r="Y33" s="13"/>
      <c r="Z33" s="13"/>
    </row>
    <row r="34" spans="1:26" ht="20.100000000000001" customHeight="1">
      <c r="A34" s="33"/>
      <c r="B34" s="109"/>
      <c r="C34" s="11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27"/>
      <c r="X34" s="13"/>
      <c r="Y34" s="13"/>
      <c r="Z34" s="13"/>
    </row>
    <row r="35" spans="1:26" ht="20.100000000000001" customHeight="1">
      <c r="A35" s="33"/>
      <c r="B35" s="109"/>
      <c r="C35" s="11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27"/>
      <c r="X35" s="13"/>
      <c r="Y35" s="13"/>
      <c r="Z35" s="13"/>
    </row>
    <row r="36" spans="1:26" ht="20.100000000000001" customHeight="1">
      <c r="A36" s="33"/>
      <c r="B36" s="109"/>
      <c r="C36" s="110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27"/>
      <c r="X36" s="13"/>
      <c r="Y36" s="13"/>
      <c r="Z36" s="13"/>
    </row>
    <row r="37" spans="1:26" ht="20.100000000000001" customHeight="1">
      <c r="A37" s="33"/>
      <c r="B37" s="117"/>
      <c r="C37" s="1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8"/>
      <c r="W37" s="27"/>
      <c r="X37" s="13"/>
      <c r="Y37" s="13"/>
      <c r="Z37" s="13"/>
    </row>
    <row r="38" spans="1:26" ht="20.100000000000001" customHeight="1">
      <c r="A38" s="33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27"/>
      <c r="X38" s="13"/>
      <c r="Y38" s="13"/>
      <c r="Z38" s="13"/>
    </row>
    <row r="39" spans="1:26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33"/>
      <c r="X39" s="13"/>
      <c r="Y39" s="13"/>
      <c r="Z39" s="13"/>
    </row>
    <row r="40" spans="1:26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33"/>
      <c r="X40" s="13"/>
      <c r="Y40" s="13"/>
      <c r="Z40" s="13"/>
    </row>
    <row r="41" spans="1:26" ht="20.100000000000001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33"/>
      <c r="X41" s="13"/>
      <c r="Y41" s="13"/>
      <c r="Z41" s="13"/>
    </row>
    <row r="42" spans="1:26" ht="20.100000000000001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33"/>
      <c r="X42" s="13"/>
      <c r="Y42" s="13"/>
      <c r="Z42" s="13"/>
    </row>
    <row r="43" spans="1:26" ht="20.100000000000001" customHeight="1">
      <c r="A43" s="12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>
      <c r="A44" s="28"/>
      <c r="B44" s="476" t="s">
        <v>40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7"/>
      <c r="W44" s="27"/>
      <c r="X44" s="13"/>
      <c r="Y44" s="13"/>
      <c r="Z44" s="13"/>
    </row>
    <row r="45" spans="1:26" ht="20.100000000000001" customHeight="1">
      <c r="A45" s="28"/>
      <c r="B45" s="134"/>
      <c r="C45" s="135"/>
      <c r="D45" s="135"/>
      <c r="E45" s="135"/>
      <c r="F45" s="135"/>
      <c r="G45" s="135"/>
      <c r="H45" s="135"/>
      <c r="I45" s="13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27"/>
      <c r="X45" s="13"/>
      <c r="Y45" s="13"/>
      <c r="Z45" s="13"/>
    </row>
    <row r="46" spans="1:26" ht="20.100000000000001" customHeight="1">
      <c r="A46" s="136"/>
      <c r="B46" s="490" t="s">
        <v>9</v>
      </c>
      <c r="C46" s="491"/>
      <c r="D46" s="491"/>
      <c r="E46" s="492"/>
      <c r="F46" s="493" t="s">
        <v>6</v>
      </c>
      <c r="G46" s="491"/>
      <c r="H46" s="492"/>
      <c r="I46" s="137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  <c r="W46" s="27"/>
      <c r="X46" s="13"/>
      <c r="Y46" s="13"/>
      <c r="Z46" s="13"/>
    </row>
    <row r="47" spans="1:26" ht="20.100000000000001" customHeight="1">
      <c r="A47" s="136"/>
      <c r="B47" s="490" t="s">
        <v>12</v>
      </c>
      <c r="C47" s="491"/>
      <c r="D47" s="491"/>
      <c r="E47" s="492"/>
      <c r="F47" s="493" t="s">
        <v>4</v>
      </c>
      <c r="G47" s="491"/>
      <c r="H47" s="492"/>
      <c r="I47" s="137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7"/>
      <c r="W47" s="27"/>
      <c r="X47" s="13"/>
      <c r="Y47" s="13"/>
      <c r="Z47" s="13"/>
    </row>
    <row r="48" spans="1:26" ht="20.100000000000001" customHeight="1">
      <c r="A48" s="136"/>
      <c r="B48" s="490" t="s">
        <v>13</v>
      </c>
      <c r="C48" s="491"/>
      <c r="D48" s="491"/>
      <c r="E48" s="492"/>
      <c r="F48" s="493" t="s">
        <v>41</v>
      </c>
      <c r="G48" s="491"/>
      <c r="H48" s="492"/>
      <c r="I48" s="137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7"/>
      <c r="W48" s="27"/>
      <c r="X48" s="13"/>
      <c r="Y48" s="13"/>
      <c r="Z48" s="13"/>
    </row>
    <row r="49" spans="1:26" ht="20.100000000000001" customHeight="1">
      <c r="A49" s="136"/>
      <c r="B49" s="494" t="s">
        <v>1</v>
      </c>
      <c r="C49" s="495"/>
      <c r="D49" s="495"/>
      <c r="E49" s="495"/>
      <c r="F49" s="495"/>
      <c r="G49" s="495"/>
      <c r="H49" s="495"/>
      <c r="I49" s="49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  <c r="W49" s="27"/>
      <c r="X49" s="13"/>
      <c r="Y49" s="13"/>
      <c r="Z49" s="13"/>
    </row>
    <row r="50" spans="1:26" ht="20.100000000000001" customHeight="1">
      <c r="A50" s="28"/>
      <c r="B50" s="138" t="s">
        <v>729</v>
      </c>
      <c r="C50" s="139"/>
      <c r="D50" s="139"/>
      <c r="E50" s="139"/>
      <c r="F50" s="139"/>
      <c r="G50" s="139"/>
      <c r="H50" s="139"/>
      <c r="I50" s="139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  <c r="W50" s="27"/>
      <c r="X50" s="13"/>
      <c r="Y50" s="13"/>
      <c r="Z50" s="13"/>
    </row>
    <row r="51" spans="1:26" ht="20.100000000000001" customHeight="1">
      <c r="A51" s="28"/>
      <c r="B51" s="138"/>
      <c r="C51" s="139"/>
      <c r="D51" s="139"/>
      <c r="E51" s="139"/>
      <c r="F51" s="139"/>
      <c r="G51" s="139"/>
      <c r="H51" s="139"/>
      <c r="I51" s="139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27"/>
      <c r="X51" s="13"/>
      <c r="Y51" s="13"/>
      <c r="Z51" s="13"/>
    </row>
    <row r="52" spans="1:26" ht="20.100000000000001" customHeight="1">
      <c r="A52" s="28"/>
      <c r="B52" s="138"/>
      <c r="C52" s="139"/>
      <c r="D52" s="139"/>
      <c r="E52" s="139"/>
      <c r="F52" s="139"/>
      <c r="G52" s="139"/>
      <c r="H52" s="139"/>
      <c r="I52" s="139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W52" s="27"/>
      <c r="X52" s="13"/>
      <c r="Y52" s="13"/>
      <c r="Z52" s="13"/>
    </row>
    <row r="53" spans="1:26" ht="20.100000000000001" customHeight="1">
      <c r="A53" s="28"/>
      <c r="B53" s="138" t="s">
        <v>42</v>
      </c>
      <c r="C53" s="139"/>
      <c r="D53" s="139"/>
      <c r="E53" s="139"/>
      <c r="F53" s="139"/>
      <c r="G53" s="139"/>
      <c r="H53" s="139"/>
      <c r="I53" s="139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7"/>
      <c r="W53" s="27"/>
      <c r="X53" s="13"/>
      <c r="Y53" s="13"/>
      <c r="Z53" s="13"/>
    </row>
    <row r="54" spans="1:26" ht="20.100000000000001" customHeight="1">
      <c r="A54" s="19"/>
      <c r="B54" s="514"/>
      <c r="C54" s="515"/>
      <c r="D54" s="140"/>
      <c r="E54" s="140" t="s">
        <v>15</v>
      </c>
      <c r="F54" s="140" t="s">
        <v>16</v>
      </c>
      <c r="G54" s="140" t="s">
        <v>25</v>
      </c>
      <c r="H54" s="140" t="s">
        <v>43</v>
      </c>
      <c r="I54" s="140" t="s">
        <v>44</v>
      </c>
      <c r="J54" s="141"/>
      <c r="K54" s="141"/>
      <c r="L54" s="141"/>
      <c r="M54" s="141"/>
      <c r="N54" s="141"/>
      <c r="O54" s="141"/>
      <c r="P54" s="141"/>
      <c r="Q54" s="142"/>
      <c r="R54" s="142"/>
      <c r="S54" s="142"/>
      <c r="T54" s="142"/>
      <c r="U54" s="142"/>
      <c r="V54" s="143"/>
      <c r="W54" s="27"/>
      <c r="X54" s="13"/>
      <c r="Y54" s="13"/>
      <c r="Z54" s="13"/>
    </row>
    <row r="55" spans="1:26" ht="20.100000000000001" customHeight="1">
      <c r="A55" s="13"/>
      <c r="B55" s="512" t="s">
        <v>57</v>
      </c>
      <c r="C55" s="513"/>
      <c r="D55" s="513"/>
      <c r="E55" s="144"/>
      <c r="F55" s="144"/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146"/>
      <c r="S55" s="146"/>
      <c r="T55" s="146"/>
      <c r="U55" s="146"/>
      <c r="V55" s="147"/>
      <c r="W55" s="27"/>
      <c r="X55" s="13"/>
      <c r="Y55" s="13"/>
      <c r="Z55" s="13"/>
    </row>
    <row r="56" spans="1:26" ht="20.100000000000001" customHeight="1">
      <c r="A56" s="13"/>
      <c r="B56" s="509" t="s">
        <v>730</v>
      </c>
      <c r="C56" s="454"/>
      <c r="D56" s="454"/>
      <c r="E56" s="58">
        <f>'SO 01 - SLP35219'!L111</f>
        <v>0</v>
      </c>
      <c r="F56" s="58">
        <f>'SO 01 - SLP35219'!M111</f>
        <v>0</v>
      </c>
      <c r="G56" s="58">
        <f>'SO 01 - SLP35219'!I111</f>
        <v>0</v>
      </c>
      <c r="H56" s="148">
        <f>'SO 01 - SLP35219'!S111</f>
        <v>0</v>
      </c>
      <c r="I56" s="148">
        <f>'SO 01 - SLP35219'!V111</f>
        <v>0</v>
      </c>
      <c r="J56" s="148"/>
      <c r="K56" s="148"/>
      <c r="L56" s="148"/>
      <c r="M56" s="148"/>
      <c r="N56" s="148"/>
      <c r="O56" s="148"/>
      <c r="P56" s="148"/>
      <c r="Q56" s="13"/>
      <c r="R56" s="13"/>
      <c r="S56" s="13"/>
      <c r="T56" s="13"/>
      <c r="U56" s="13"/>
      <c r="V56" s="149"/>
      <c r="W56" s="27"/>
      <c r="X56" s="13"/>
      <c r="Y56" s="13"/>
      <c r="Z56" s="13"/>
    </row>
    <row r="57" spans="1:26" ht="20.100000000000001" customHeight="1">
      <c r="A57" s="13"/>
      <c r="B57" s="510" t="s">
        <v>57</v>
      </c>
      <c r="C57" s="511"/>
      <c r="D57" s="511"/>
      <c r="E57" s="150">
        <f>'SO 01 - SLP35219'!L113</f>
        <v>0</v>
      </c>
      <c r="F57" s="150">
        <f>'SO 01 - SLP35219'!M113</f>
        <v>0</v>
      </c>
      <c r="G57" s="150">
        <f>'SO 01 - SLP35219'!I113</f>
        <v>0</v>
      </c>
      <c r="H57" s="151">
        <f>'SO 01 - SLP35219'!S113</f>
        <v>0</v>
      </c>
      <c r="I57" s="151">
        <f>'SO 01 - SLP35219'!V113</f>
        <v>0</v>
      </c>
      <c r="J57" s="151"/>
      <c r="K57" s="151"/>
      <c r="L57" s="151"/>
      <c r="M57" s="151"/>
      <c r="N57" s="151"/>
      <c r="O57" s="151"/>
      <c r="P57" s="151"/>
      <c r="Q57" s="13"/>
      <c r="R57" s="13"/>
      <c r="S57" s="13"/>
      <c r="T57" s="13"/>
      <c r="U57" s="13"/>
      <c r="V57" s="149"/>
      <c r="W57" s="27"/>
      <c r="X57" s="13"/>
      <c r="Y57" s="13"/>
      <c r="Z57" s="13"/>
    </row>
    <row r="58" spans="1:26" ht="20.100000000000001" customHeight="1">
      <c r="A58" s="13"/>
      <c r="B58" s="509"/>
      <c r="C58" s="454"/>
      <c r="D58" s="454"/>
      <c r="E58" s="58"/>
      <c r="F58" s="58"/>
      <c r="G58" s="58"/>
      <c r="H58" s="148"/>
      <c r="I58" s="148"/>
      <c r="J58" s="148"/>
      <c r="K58" s="148"/>
      <c r="L58" s="148"/>
      <c r="M58" s="148"/>
      <c r="N58" s="148"/>
      <c r="O58" s="148"/>
      <c r="P58" s="148"/>
      <c r="Q58" s="13"/>
      <c r="R58" s="13"/>
      <c r="S58" s="13"/>
      <c r="T58" s="13"/>
      <c r="U58" s="13"/>
      <c r="V58" s="149"/>
      <c r="W58" s="27"/>
      <c r="X58" s="13"/>
      <c r="Y58" s="13"/>
      <c r="Z58" s="13"/>
    </row>
    <row r="59" spans="1:26" ht="20.100000000000001" customHeight="1">
      <c r="A59" s="152"/>
      <c r="B59" s="523" t="s">
        <v>59</v>
      </c>
      <c r="C59" s="524"/>
      <c r="D59" s="524"/>
      <c r="E59" s="153">
        <f>'SO 01 - SLP35219'!L114</f>
        <v>0</v>
      </c>
      <c r="F59" s="153">
        <f>'SO 01 - SLP35219'!M114</f>
        <v>0</v>
      </c>
      <c r="G59" s="153">
        <f>'SO 01 - SLP35219'!I114</f>
        <v>0</v>
      </c>
      <c r="H59" s="154">
        <f>'SO 01 - SLP35219'!S114</f>
        <v>0</v>
      </c>
      <c r="I59" s="154">
        <f>'SO 01 - SLP35219'!V114</f>
        <v>0</v>
      </c>
      <c r="J59" s="155"/>
      <c r="K59" s="155"/>
      <c r="L59" s="155"/>
      <c r="M59" s="155"/>
      <c r="N59" s="155"/>
      <c r="O59" s="155"/>
      <c r="P59" s="155"/>
      <c r="Q59" s="156"/>
      <c r="R59" s="156"/>
      <c r="S59" s="156"/>
      <c r="T59" s="156"/>
      <c r="U59" s="156"/>
      <c r="V59" s="157"/>
      <c r="W59" s="27"/>
      <c r="X59" s="13"/>
      <c r="Y59" s="13"/>
      <c r="Z59" s="13"/>
    </row>
    <row r="60" spans="1:26" ht="20.100000000000001" customHeight="1">
      <c r="A60" s="126"/>
      <c r="B60" s="126"/>
      <c r="C60" s="126"/>
      <c r="D60" s="126"/>
      <c r="E60" s="158"/>
      <c r="F60" s="158"/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26"/>
      <c r="R60" s="126"/>
      <c r="S60" s="126"/>
      <c r="T60" s="126"/>
      <c r="U60" s="126"/>
      <c r="V60" s="126"/>
      <c r="W60" s="27"/>
      <c r="X60" s="13"/>
      <c r="Y60" s="13"/>
      <c r="Z60" s="13"/>
    </row>
    <row r="61" spans="1:26" ht="20.100000000000001" customHeight="1">
      <c r="A61" s="126"/>
      <c r="B61" s="126"/>
      <c r="C61" s="126"/>
      <c r="D61" s="126"/>
      <c r="E61" s="158"/>
      <c r="F61" s="158"/>
      <c r="G61" s="158"/>
      <c r="H61" s="159"/>
      <c r="I61" s="159"/>
      <c r="J61" s="159"/>
      <c r="K61" s="159"/>
      <c r="L61" s="159"/>
      <c r="M61" s="159"/>
      <c r="N61" s="159"/>
      <c r="O61" s="159"/>
      <c r="P61" s="159"/>
      <c r="Q61" s="126"/>
      <c r="R61" s="126"/>
      <c r="S61" s="126"/>
      <c r="T61" s="126"/>
      <c r="U61" s="126"/>
      <c r="V61" s="126"/>
      <c r="W61" s="27"/>
      <c r="X61" s="13"/>
      <c r="Y61" s="13"/>
      <c r="Z61" s="13"/>
    </row>
    <row r="62" spans="1:26" ht="20.100000000000001" customHeight="1">
      <c r="A62" s="126"/>
      <c r="B62" s="9"/>
      <c r="C62" s="9"/>
      <c r="D62" s="9"/>
      <c r="E62" s="160"/>
      <c r="F62" s="160"/>
      <c r="G62" s="160"/>
      <c r="H62" s="161"/>
      <c r="I62" s="161"/>
      <c r="J62" s="161"/>
      <c r="K62" s="161"/>
      <c r="L62" s="161"/>
      <c r="M62" s="161"/>
      <c r="N62" s="161"/>
      <c r="O62" s="161"/>
      <c r="P62" s="161"/>
      <c r="Q62" s="9"/>
      <c r="R62" s="9"/>
      <c r="S62" s="9"/>
      <c r="T62" s="9"/>
      <c r="U62" s="9"/>
      <c r="V62" s="9"/>
      <c r="W62" s="27"/>
      <c r="X62" s="13"/>
      <c r="Y62" s="13"/>
      <c r="Z62" s="13"/>
    </row>
    <row r="63" spans="1:26" ht="35.1" customHeight="1">
      <c r="A63" s="13"/>
      <c r="B63" s="525" t="s">
        <v>60</v>
      </c>
      <c r="C63" s="526"/>
      <c r="D63" s="526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7"/>
      <c r="W63" s="27"/>
      <c r="X63" s="13"/>
      <c r="Y63" s="13"/>
      <c r="Z63" s="13"/>
    </row>
    <row r="64" spans="1:26" ht="20.100000000000001" customHeight="1">
      <c r="A64" s="33"/>
      <c r="B64" s="122"/>
      <c r="C64" s="124"/>
      <c r="D64" s="124"/>
      <c r="E64" s="162"/>
      <c r="F64" s="162"/>
      <c r="G64" s="162"/>
      <c r="H64" s="163"/>
      <c r="I64" s="163"/>
      <c r="J64" s="163"/>
      <c r="K64" s="163"/>
      <c r="L64" s="163"/>
      <c r="M64" s="163"/>
      <c r="N64" s="163"/>
      <c r="O64" s="163"/>
      <c r="P64" s="163"/>
      <c r="Q64" s="124"/>
      <c r="R64" s="124"/>
      <c r="S64" s="124"/>
      <c r="T64" s="124"/>
      <c r="U64" s="124"/>
      <c r="V64" s="125"/>
      <c r="W64" s="27"/>
      <c r="X64" s="13"/>
      <c r="Y64" s="13"/>
      <c r="Z64" s="13"/>
    </row>
    <row r="65" spans="1:26" ht="20.100000000000001" customHeight="1">
      <c r="A65" s="164"/>
      <c r="B65" s="506" t="s">
        <v>9</v>
      </c>
      <c r="C65" s="507"/>
      <c r="D65" s="507"/>
      <c r="E65" s="508"/>
      <c r="F65" s="165"/>
      <c r="G65" s="165"/>
      <c r="H65" s="166" t="s">
        <v>6</v>
      </c>
      <c r="I65" s="529"/>
      <c r="J65" s="530"/>
      <c r="K65" s="530"/>
      <c r="L65" s="530"/>
      <c r="M65" s="530"/>
      <c r="N65" s="530"/>
      <c r="O65" s="530"/>
      <c r="P65" s="531"/>
      <c r="Q65" s="105"/>
      <c r="R65" s="105"/>
      <c r="S65" s="105"/>
      <c r="T65" s="105"/>
      <c r="U65" s="105"/>
      <c r="V65" s="106"/>
      <c r="W65" s="27"/>
      <c r="X65" s="13"/>
      <c r="Y65" s="13"/>
      <c r="Z65" s="13"/>
    </row>
    <row r="66" spans="1:26" ht="20.100000000000001" customHeight="1">
      <c r="A66" s="164"/>
      <c r="B66" s="494" t="s">
        <v>12</v>
      </c>
      <c r="C66" s="495"/>
      <c r="D66" s="495"/>
      <c r="E66" s="496"/>
      <c r="F66" s="167"/>
      <c r="G66" s="167"/>
      <c r="H66" s="168" t="s">
        <v>4</v>
      </c>
      <c r="I66" s="168"/>
      <c r="J66" s="159"/>
      <c r="K66" s="159"/>
      <c r="L66" s="159"/>
      <c r="M66" s="159"/>
      <c r="N66" s="159"/>
      <c r="O66" s="159"/>
      <c r="P66" s="159"/>
      <c r="Q66" s="126"/>
      <c r="R66" s="126"/>
      <c r="S66" s="126"/>
      <c r="T66" s="126"/>
      <c r="U66" s="126"/>
      <c r="V66" s="127"/>
      <c r="W66" s="27"/>
      <c r="X66" s="13"/>
      <c r="Y66" s="13"/>
      <c r="Z66" s="13"/>
    </row>
    <row r="67" spans="1:26" ht="20.100000000000001" customHeight="1">
      <c r="A67" s="164"/>
      <c r="B67" s="494" t="s">
        <v>13</v>
      </c>
      <c r="C67" s="495"/>
      <c r="D67" s="495"/>
      <c r="E67" s="496"/>
      <c r="F67" s="167"/>
      <c r="G67" s="167"/>
      <c r="H67" s="168" t="s">
        <v>61</v>
      </c>
      <c r="I67" s="168" t="s">
        <v>8</v>
      </c>
      <c r="J67" s="159"/>
      <c r="K67" s="159"/>
      <c r="L67" s="159"/>
      <c r="M67" s="159"/>
      <c r="N67" s="159"/>
      <c r="O67" s="159"/>
      <c r="P67" s="159"/>
      <c r="Q67" s="126"/>
      <c r="R67" s="126"/>
      <c r="S67" s="126"/>
      <c r="T67" s="126"/>
      <c r="U67" s="126"/>
      <c r="V67" s="127"/>
      <c r="W67" s="27"/>
      <c r="X67" s="13"/>
      <c r="Y67" s="13"/>
      <c r="Z67" s="13"/>
    </row>
    <row r="68" spans="1:26" ht="20.100000000000001" customHeight="1">
      <c r="A68" s="33"/>
      <c r="B68" s="138" t="s">
        <v>62</v>
      </c>
      <c r="C68" s="169"/>
      <c r="D68" s="169"/>
      <c r="E68" s="170"/>
      <c r="F68" s="170"/>
      <c r="G68" s="170"/>
      <c r="H68" s="171"/>
      <c r="I68" s="171"/>
      <c r="J68" s="159"/>
      <c r="K68" s="159"/>
      <c r="L68" s="159"/>
      <c r="M68" s="159"/>
      <c r="N68" s="159"/>
      <c r="O68" s="159"/>
      <c r="P68" s="159"/>
      <c r="Q68" s="126"/>
      <c r="R68" s="126"/>
      <c r="S68" s="126"/>
      <c r="T68" s="126"/>
      <c r="U68" s="126"/>
      <c r="V68" s="127"/>
      <c r="W68" s="27"/>
      <c r="X68" s="13"/>
      <c r="Y68" s="13"/>
      <c r="Z68" s="13"/>
    </row>
    <row r="69" spans="1:26" ht="20.100000000000001" customHeight="1">
      <c r="A69" s="33"/>
      <c r="B69" s="138" t="s">
        <v>729</v>
      </c>
      <c r="C69" s="169"/>
      <c r="D69" s="169"/>
      <c r="E69" s="170"/>
      <c r="F69" s="170"/>
      <c r="G69" s="170"/>
      <c r="H69" s="171"/>
      <c r="I69" s="171"/>
      <c r="J69" s="159"/>
      <c r="K69" s="159"/>
      <c r="L69" s="159"/>
      <c r="M69" s="159"/>
      <c r="N69" s="159"/>
      <c r="O69" s="159"/>
      <c r="P69" s="159"/>
      <c r="Q69" s="126"/>
      <c r="R69" s="126"/>
      <c r="S69" s="126"/>
      <c r="T69" s="126"/>
      <c r="U69" s="126"/>
      <c r="V69" s="127"/>
      <c r="W69" s="27"/>
      <c r="X69" s="13"/>
      <c r="Y69" s="13"/>
      <c r="Z69" s="13"/>
    </row>
    <row r="70" spans="1:26" ht="20.100000000000001" customHeight="1">
      <c r="A70" s="33"/>
      <c r="B70" s="138"/>
      <c r="C70" s="169"/>
      <c r="D70" s="169"/>
      <c r="E70" s="170"/>
      <c r="F70" s="170"/>
      <c r="G70" s="170"/>
      <c r="H70" s="171"/>
      <c r="I70" s="171"/>
      <c r="J70" s="159"/>
      <c r="K70" s="159"/>
      <c r="L70" s="159"/>
      <c r="M70" s="159"/>
      <c r="N70" s="159"/>
      <c r="O70" s="159"/>
      <c r="P70" s="159"/>
      <c r="Q70" s="126"/>
      <c r="R70" s="126"/>
      <c r="S70" s="126"/>
      <c r="T70" s="126"/>
      <c r="U70" s="126"/>
      <c r="V70" s="127"/>
      <c r="W70" s="27"/>
      <c r="X70" s="13"/>
      <c r="Y70" s="13"/>
      <c r="Z70" s="13"/>
    </row>
    <row r="71" spans="1:26" ht="20.100000000000001" customHeight="1">
      <c r="A71" s="33"/>
      <c r="B71" s="138"/>
      <c r="C71" s="169"/>
      <c r="D71" s="169"/>
      <c r="E71" s="170"/>
      <c r="F71" s="170"/>
      <c r="G71" s="170"/>
      <c r="H71" s="171"/>
      <c r="I71" s="171"/>
      <c r="J71" s="159"/>
      <c r="K71" s="159"/>
      <c r="L71" s="159"/>
      <c r="M71" s="159"/>
      <c r="N71" s="159"/>
      <c r="O71" s="159"/>
      <c r="P71" s="159"/>
      <c r="Q71" s="126"/>
      <c r="R71" s="126"/>
      <c r="S71" s="126"/>
      <c r="T71" s="126"/>
      <c r="U71" s="126"/>
      <c r="V71" s="127"/>
      <c r="W71" s="27"/>
      <c r="X71" s="13"/>
      <c r="Y71" s="13"/>
      <c r="Z71" s="13"/>
    </row>
    <row r="72" spans="1:26" ht="20.100000000000001" customHeight="1">
      <c r="A72" s="33"/>
      <c r="B72" s="172" t="s">
        <v>42</v>
      </c>
      <c r="C72" s="173"/>
      <c r="D72" s="173"/>
      <c r="E72" s="170"/>
      <c r="F72" s="170"/>
      <c r="G72" s="170"/>
      <c r="H72" s="171"/>
      <c r="I72" s="171"/>
      <c r="J72" s="159"/>
      <c r="K72" s="159"/>
      <c r="L72" s="159"/>
      <c r="M72" s="159"/>
      <c r="N72" s="159"/>
      <c r="O72" s="159"/>
      <c r="P72" s="159"/>
      <c r="Q72" s="126"/>
      <c r="R72" s="126"/>
      <c r="S72" s="126"/>
      <c r="T72" s="126"/>
      <c r="U72" s="126"/>
      <c r="V72" s="127"/>
      <c r="W72" s="27"/>
      <c r="X72" s="13"/>
      <c r="Y72" s="13"/>
      <c r="Z72" s="13"/>
    </row>
    <row r="73" spans="1:26">
      <c r="A73" s="19"/>
      <c r="B73" s="174" t="s">
        <v>63</v>
      </c>
      <c r="C73" s="140" t="s">
        <v>64</v>
      </c>
      <c r="D73" s="140" t="s">
        <v>65</v>
      </c>
      <c r="E73" s="175"/>
      <c r="F73" s="175" t="s">
        <v>66</v>
      </c>
      <c r="G73" s="175" t="s">
        <v>67</v>
      </c>
      <c r="H73" s="176" t="s">
        <v>68</v>
      </c>
      <c r="I73" s="176" t="s">
        <v>69</v>
      </c>
      <c r="J73" s="176"/>
      <c r="K73" s="176"/>
      <c r="L73" s="176"/>
      <c r="M73" s="176"/>
      <c r="N73" s="176"/>
      <c r="O73" s="176"/>
      <c r="P73" s="176" t="s">
        <v>70</v>
      </c>
      <c r="Q73" s="140"/>
      <c r="R73" s="140"/>
      <c r="S73" s="140" t="s">
        <v>71</v>
      </c>
      <c r="T73" s="140"/>
      <c r="U73" s="140"/>
      <c r="V73" s="177" t="s">
        <v>72</v>
      </c>
      <c r="W73" s="27"/>
      <c r="X73" s="13"/>
      <c r="Y73" s="13"/>
      <c r="Z73" s="13"/>
    </row>
    <row r="74" spans="1:26">
      <c r="A74" s="13"/>
      <c r="B74" s="48"/>
      <c r="C74" s="178"/>
      <c r="D74" s="513" t="s">
        <v>57</v>
      </c>
      <c r="E74" s="513"/>
      <c r="F74" s="144"/>
      <c r="G74" s="179"/>
      <c r="H74" s="144"/>
      <c r="I74" s="144"/>
      <c r="J74" s="145"/>
      <c r="K74" s="145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80"/>
      <c r="W74" s="27"/>
      <c r="X74" s="13"/>
      <c r="Y74" s="13"/>
      <c r="Z74" s="13"/>
    </row>
    <row r="75" spans="1:26">
      <c r="A75" s="13"/>
      <c r="B75" s="55"/>
      <c r="C75" s="181" t="s">
        <v>731</v>
      </c>
      <c r="D75" s="519" t="s">
        <v>732</v>
      </c>
      <c r="E75" s="519"/>
      <c r="F75" s="58"/>
      <c r="G75" s="182"/>
      <c r="H75" s="58"/>
      <c r="I75" s="58"/>
      <c r="J75" s="148"/>
      <c r="K75" s="148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3"/>
      <c r="W75" s="27"/>
      <c r="X75" s="13"/>
      <c r="Y75" s="13"/>
      <c r="Z75" s="13"/>
    </row>
    <row r="76" spans="1:26" ht="24.95" customHeight="1">
      <c r="A76" s="184"/>
      <c r="B76" s="185">
        <v>1</v>
      </c>
      <c r="C76" s="186" t="s">
        <v>733</v>
      </c>
      <c r="D76" s="520" t="s">
        <v>734</v>
      </c>
      <c r="E76" s="520"/>
      <c r="F76" s="187" t="s">
        <v>735</v>
      </c>
      <c r="G76" s="188">
        <v>30</v>
      </c>
      <c r="H76" s="189"/>
      <c r="I76" s="187">
        <f t="shared" ref="I76:I110" si="0">ROUND(G76*(H76),2)</f>
        <v>0</v>
      </c>
      <c r="J76" s="190">
        <f t="shared" ref="J76:J110" si="1">ROUND(G76*(N76),2)</f>
        <v>0</v>
      </c>
      <c r="K76" s="148">
        <f t="shared" ref="K76:K110" si="2">ROUND(G76*(O76),2)</f>
        <v>0</v>
      </c>
      <c r="L76" s="182">
        <f t="shared" ref="L76:L110" si="3">ROUND(G76*(H76),2)</f>
        <v>0</v>
      </c>
      <c r="M76" s="182"/>
      <c r="N76" s="182">
        <v>0</v>
      </c>
      <c r="O76" s="182"/>
      <c r="P76" s="182">
        <v>0</v>
      </c>
      <c r="Q76" s="182"/>
      <c r="R76" s="182">
        <v>0</v>
      </c>
      <c r="S76" s="182">
        <f t="shared" ref="S76:S110" si="4">ROUND(G76*(P76),3)</f>
        <v>0</v>
      </c>
      <c r="T76" s="182"/>
      <c r="U76" s="182"/>
      <c r="V76" s="183">
        <f t="shared" ref="V76:V110" si="5">ROUND(G76*(X76),3)</f>
        <v>0</v>
      </c>
      <c r="W76" s="27"/>
      <c r="X76" s="13">
        <v>0</v>
      </c>
      <c r="Y76" s="13"/>
      <c r="Z76" s="13">
        <v>0</v>
      </c>
    </row>
    <row r="77" spans="1:26" ht="24.95" customHeight="1">
      <c r="A77" s="204"/>
      <c r="B77" s="205">
        <v>2</v>
      </c>
      <c r="C77" s="206" t="s">
        <v>736</v>
      </c>
      <c r="D77" s="532" t="s">
        <v>737</v>
      </c>
      <c r="E77" s="532"/>
      <c r="F77" s="208" t="s">
        <v>256</v>
      </c>
      <c r="G77" s="209">
        <v>2</v>
      </c>
      <c r="H77" s="210"/>
      <c r="I77" s="208">
        <f t="shared" si="0"/>
        <v>0</v>
      </c>
      <c r="J77" s="211">
        <f t="shared" si="1"/>
        <v>0</v>
      </c>
      <c r="K77" s="196">
        <f t="shared" si="2"/>
        <v>0</v>
      </c>
      <c r="L77" s="195">
        <f t="shared" si="3"/>
        <v>0</v>
      </c>
      <c r="M77" s="195"/>
      <c r="N77" s="195">
        <v>0</v>
      </c>
      <c r="O77" s="195"/>
      <c r="P77" s="195">
        <v>0</v>
      </c>
      <c r="Q77" s="195"/>
      <c r="R77" s="195">
        <v>0</v>
      </c>
      <c r="S77" s="195">
        <f t="shared" si="4"/>
        <v>0</v>
      </c>
      <c r="T77" s="195"/>
      <c r="U77" s="195"/>
      <c r="V77" s="197">
        <f t="shared" si="5"/>
        <v>0</v>
      </c>
      <c r="W77" s="198"/>
      <c r="X77" s="191">
        <v>0</v>
      </c>
      <c r="Y77" s="191"/>
      <c r="Z77" s="191">
        <v>0</v>
      </c>
    </row>
    <row r="78" spans="1:26" ht="35.1" customHeight="1">
      <c r="A78" s="204"/>
      <c r="B78" s="205">
        <v>3</v>
      </c>
      <c r="C78" s="206" t="s">
        <v>738</v>
      </c>
      <c r="D78" s="532" t="s">
        <v>739</v>
      </c>
      <c r="E78" s="532"/>
      <c r="F78" s="208" t="s">
        <v>256</v>
      </c>
      <c r="G78" s="209">
        <v>2</v>
      </c>
      <c r="H78" s="210"/>
      <c r="I78" s="208">
        <f t="shared" si="0"/>
        <v>0</v>
      </c>
      <c r="J78" s="211">
        <f t="shared" si="1"/>
        <v>0</v>
      </c>
      <c r="K78" s="196">
        <f t="shared" si="2"/>
        <v>0</v>
      </c>
      <c r="L78" s="195">
        <f t="shared" si="3"/>
        <v>0</v>
      </c>
      <c r="M78" s="195"/>
      <c r="N78" s="195">
        <v>0</v>
      </c>
      <c r="O78" s="195"/>
      <c r="P78" s="195">
        <v>0</v>
      </c>
      <c r="Q78" s="195"/>
      <c r="R78" s="195">
        <v>0</v>
      </c>
      <c r="S78" s="195">
        <f t="shared" si="4"/>
        <v>0</v>
      </c>
      <c r="T78" s="195"/>
      <c r="U78" s="195"/>
      <c r="V78" s="197">
        <f t="shared" si="5"/>
        <v>0</v>
      </c>
      <c r="W78" s="198"/>
      <c r="X78" s="191">
        <v>0</v>
      </c>
      <c r="Y78" s="191"/>
      <c r="Z78" s="191">
        <v>0</v>
      </c>
    </row>
    <row r="79" spans="1:26" ht="24.95" customHeight="1">
      <c r="A79" s="204"/>
      <c r="B79" s="205">
        <v>4</v>
      </c>
      <c r="C79" s="206" t="s">
        <v>740</v>
      </c>
      <c r="D79" s="532" t="s">
        <v>741</v>
      </c>
      <c r="E79" s="532"/>
      <c r="F79" s="208" t="s">
        <v>256</v>
      </c>
      <c r="G79" s="209">
        <v>1</v>
      </c>
      <c r="H79" s="210"/>
      <c r="I79" s="208">
        <f t="shared" si="0"/>
        <v>0</v>
      </c>
      <c r="J79" s="211">
        <f t="shared" si="1"/>
        <v>0</v>
      </c>
      <c r="K79" s="196">
        <f t="shared" si="2"/>
        <v>0</v>
      </c>
      <c r="L79" s="195">
        <f t="shared" si="3"/>
        <v>0</v>
      </c>
      <c r="M79" s="195"/>
      <c r="N79" s="195">
        <v>0</v>
      </c>
      <c r="O79" s="195"/>
      <c r="P79" s="195">
        <v>0</v>
      </c>
      <c r="Q79" s="195"/>
      <c r="R79" s="195">
        <v>0</v>
      </c>
      <c r="S79" s="195">
        <f t="shared" si="4"/>
        <v>0</v>
      </c>
      <c r="T79" s="195"/>
      <c r="U79" s="195"/>
      <c r="V79" s="197">
        <f t="shared" si="5"/>
        <v>0</v>
      </c>
      <c r="W79" s="198"/>
      <c r="X79" s="191">
        <v>0</v>
      </c>
      <c r="Y79" s="191"/>
      <c r="Z79" s="191">
        <v>0</v>
      </c>
    </row>
    <row r="80" spans="1:26" ht="24.95" customHeight="1">
      <c r="A80" s="204"/>
      <c r="B80" s="205">
        <v>5</v>
      </c>
      <c r="C80" s="206" t="s">
        <v>742</v>
      </c>
      <c r="D80" s="532" t="s">
        <v>743</v>
      </c>
      <c r="E80" s="532"/>
      <c r="F80" s="208" t="s">
        <v>256</v>
      </c>
      <c r="G80" s="209">
        <v>1</v>
      </c>
      <c r="H80" s="210"/>
      <c r="I80" s="208">
        <f t="shared" si="0"/>
        <v>0</v>
      </c>
      <c r="J80" s="211">
        <f t="shared" si="1"/>
        <v>0</v>
      </c>
      <c r="K80" s="196">
        <f t="shared" si="2"/>
        <v>0</v>
      </c>
      <c r="L80" s="195">
        <f t="shared" si="3"/>
        <v>0</v>
      </c>
      <c r="M80" s="195"/>
      <c r="N80" s="195">
        <v>0</v>
      </c>
      <c r="O80" s="195"/>
      <c r="P80" s="195">
        <v>0</v>
      </c>
      <c r="Q80" s="195"/>
      <c r="R80" s="195">
        <v>0</v>
      </c>
      <c r="S80" s="195">
        <f t="shared" si="4"/>
        <v>0</v>
      </c>
      <c r="T80" s="195"/>
      <c r="U80" s="195"/>
      <c r="V80" s="197">
        <f t="shared" si="5"/>
        <v>0</v>
      </c>
      <c r="W80" s="198"/>
      <c r="X80" s="191">
        <v>0</v>
      </c>
      <c r="Y80" s="191"/>
      <c r="Z80" s="191">
        <v>0</v>
      </c>
    </row>
    <row r="81" spans="1:26" ht="24.95" customHeight="1">
      <c r="A81" s="204"/>
      <c r="B81" s="205">
        <v>6</v>
      </c>
      <c r="C81" s="206" t="s">
        <v>744</v>
      </c>
      <c r="D81" s="532" t="s">
        <v>745</v>
      </c>
      <c r="E81" s="532"/>
      <c r="F81" s="208" t="s">
        <v>256</v>
      </c>
      <c r="G81" s="209">
        <v>1</v>
      </c>
      <c r="H81" s="210"/>
      <c r="I81" s="208">
        <f t="shared" si="0"/>
        <v>0</v>
      </c>
      <c r="J81" s="211">
        <f t="shared" si="1"/>
        <v>0</v>
      </c>
      <c r="K81" s="196">
        <f t="shared" si="2"/>
        <v>0</v>
      </c>
      <c r="L81" s="195">
        <f t="shared" si="3"/>
        <v>0</v>
      </c>
      <c r="M81" s="195"/>
      <c r="N81" s="195">
        <v>0</v>
      </c>
      <c r="O81" s="195"/>
      <c r="P81" s="195">
        <v>0</v>
      </c>
      <c r="Q81" s="195"/>
      <c r="R81" s="195">
        <v>0</v>
      </c>
      <c r="S81" s="195">
        <f t="shared" si="4"/>
        <v>0</v>
      </c>
      <c r="T81" s="195"/>
      <c r="U81" s="195"/>
      <c r="V81" s="197">
        <f t="shared" si="5"/>
        <v>0</v>
      </c>
      <c r="W81" s="198"/>
      <c r="X81" s="191">
        <v>0</v>
      </c>
      <c r="Y81" s="191"/>
      <c r="Z81" s="191">
        <v>0</v>
      </c>
    </row>
    <row r="82" spans="1:26" ht="24.95" customHeight="1">
      <c r="A82" s="204"/>
      <c r="B82" s="205">
        <v>7</v>
      </c>
      <c r="C82" s="206" t="s">
        <v>746</v>
      </c>
      <c r="D82" s="532" t="s">
        <v>747</v>
      </c>
      <c r="E82" s="532"/>
      <c r="F82" s="208" t="s">
        <v>256</v>
      </c>
      <c r="G82" s="209">
        <v>1</v>
      </c>
      <c r="H82" s="210"/>
      <c r="I82" s="208">
        <f t="shared" si="0"/>
        <v>0</v>
      </c>
      <c r="J82" s="211">
        <f t="shared" si="1"/>
        <v>0</v>
      </c>
      <c r="K82" s="196">
        <f t="shared" si="2"/>
        <v>0</v>
      </c>
      <c r="L82" s="195">
        <f t="shared" si="3"/>
        <v>0</v>
      </c>
      <c r="M82" s="195"/>
      <c r="N82" s="195">
        <v>0</v>
      </c>
      <c r="O82" s="195"/>
      <c r="P82" s="195">
        <v>0</v>
      </c>
      <c r="Q82" s="195"/>
      <c r="R82" s="195">
        <v>0</v>
      </c>
      <c r="S82" s="195">
        <f t="shared" si="4"/>
        <v>0</v>
      </c>
      <c r="T82" s="195"/>
      <c r="U82" s="195"/>
      <c r="V82" s="197">
        <f t="shared" si="5"/>
        <v>0</v>
      </c>
      <c r="W82" s="198"/>
      <c r="X82" s="191">
        <v>0</v>
      </c>
      <c r="Y82" s="191"/>
      <c r="Z82" s="191">
        <v>0</v>
      </c>
    </row>
    <row r="83" spans="1:26" ht="24.95" customHeight="1">
      <c r="A83" s="204"/>
      <c r="B83" s="205">
        <v>8</v>
      </c>
      <c r="C83" s="206" t="s">
        <v>748</v>
      </c>
      <c r="D83" s="532" t="s">
        <v>749</v>
      </c>
      <c r="E83" s="532"/>
      <c r="F83" s="208" t="s">
        <v>256</v>
      </c>
      <c r="G83" s="209">
        <v>1</v>
      </c>
      <c r="H83" s="210"/>
      <c r="I83" s="208">
        <f t="shared" si="0"/>
        <v>0</v>
      </c>
      <c r="J83" s="211">
        <f t="shared" si="1"/>
        <v>0</v>
      </c>
      <c r="K83" s="196">
        <f t="shared" si="2"/>
        <v>0</v>
      </c>
      <c r="L83" s="195">
        <f t="shared" si="3"/>
        <v>0</v>
      </c>
      <c r="M83" s="195"/>
      <c r="N83" s="195">
        <v>0</v>
      </c>
      <c r="O83" s="195"/>
      <c r="P83" s="195">
        <v>0</v>
      </c>
      <c r="Q83" s="195"/>
      <c r="R83" s="195">
        <v>0</v>
      </c>
      <c r="S83" s="195">
        <f t="shared" si="4"/>
        <v>0</v>
      </c>
      <c r="T83" s="195"/>
      <c r="U83" s="195"/>
      <c r="V83" s="197">
        <f t="shared" si="5"/>
        <v>0</v>
      </c>
      <c r="W83" s="198"/>
      <c r="X83" s="191">
        <v>0</v>
      </c>
      <c r="Y83" s="191"/>
      <c r="Z83" s="191">
        <v>0</v>
      </c>
    </row>
    <row r="84" spans="1:26" ht="24.95" customHeight="1">
      <c r="A84" s="204"/>
      <c r="B84" s="205">
        <v>9</v>
      </c>
      <c r="C84" s="206" t="s">
        <v>750</v>
      </c>
      <c r="D84" s="532" t="s">
        <v>751</v>
      </c>
      <c r="E84" s="532"/>
      <c r="F84" s="208" t="s">
        <v>256</v>
      </c>
      <c r="G84" s="209">
        <v>1</v>
      </c>
      <c r="H84" s="210"/>
      <c r="I84" s="208">
        <f t="shared" si="0"/>
        <v>0</v>
      </c>
      <c r="J84" s="211">
        <f t="shared" si="1"/>
        <v>0</v>
      </c>
      <c r="K84" s="196">
        <f t="shared" si="2"/>
        <v>0</v>
      </c>
      <c r="L84" s="195">
        <f t="shared" si="3"/>
        <v>0</v>
      </c>
      <c r="M84" s="195"/>
      <c r="N84" s="195">
        <v>0</v>
      </c>
      <c r="O84" s="195"/>
      <c r="P84" s="195">
        <v>0</v>
      </c>
      <c r="Q84" s="195"/>
      <c r="R84" s="195">
        <v>0</v>
      </c>
      <c r="S84" s="195">
        <f t="shared" si="4"/>
        <v>0</v>
      </c>
      <c r="T84" s="195"/>
      <c r="U84" s="195"/>
      <c r="V84" s="197">
        <f t="shared" si="5"/>
        <v>0</v>
      </c>
      <c r="W84" s="198"/>
      <c r="X84" s="191">
        <v>0</v>
      </c>
      <c r="Y84" s="191"/>
      <c r="Z84" s="191">
        <v>0</v>
      </c>
    </row>
    <row r="85" spans="1:26" ht="24.95" customHeight="1">
      <c r="A85" s="204"/>
      <c r="B85" s="205">
        <v>10</v>
      </c>
      <c r="C85" s="206" t="s">
        <v>752</v>
      </c>
      <c r="D85" s="532" t="s">
        <v>753</v>
      </c>
      <c r="E85" s="532"/>
      <c r="F85" s="208" t="s">
        <v>735</v>
      </c>
      <c r="G85" s="209">
        <v>400</v>
      </c>
      <c r="H85" s="210"/>
      <c r="I85" s="208">
        <f t="shared" si="0"/>
        <v>0</v>
      </c>
      <c r="J85" s="211">
        <f t="shared" si="1"/>
        <v>0</v>
      </c>
      <c r="K85" s="196">
        <f t="shared" si="2"/>
        <v>0</v>
      </c>
      <c r="L85" s="195">
        <f t="shared" si="3"/>
        <v>0</v>
      </c>
      <c r="M85" s="195"/>
      <c r="N85" s="195">
        <v>0</v>
      </c>
      <c r="O85" s="195"/>
      <c r="P85" s="195">
        <v>0</v>
      </c>
      <c r="Q85" s="195"/>
      <c r="R85" s="195">
        <v>0</v>
      </c>
      <c r="S85" s="195">
        <f t="shared" si="4"/>
        <v>0</v>
      </c>
      <c r="T85" s="195"/>
      <c r="U85" s="195"/>
      <c r="V85" s="197">
        <f t="shared" si="5"/>
        <v>0</v>
      </c>
      <c r="W85" s="198"/>
      <c r="X85" s="191">
        <v>0</v>
      </c>
      <c r="Y85" s="191"/>
      <c r="Z85" s="191">
        <v>0</v>
      </c>
    </row>
    <row r="86" spans="1:26" ht="24.95" customHeight="1">
      <c r="A86" s="204"/>
      <c r="B86" s="205">
        <v>11</v>
      </c>
      <c r="C86" s="206" t="s">
        <v>754</v>
      </c>
      <c r="D86" s="532" t="s">
        <v>755</v>
      </c>
      <c r="E86" s="532"/>
      <c r="F86" s="208" t="s">
        <v>735</v>
      </c>
      <c r="G86" s="209">
        <v>400</v>
      </c>
      <c r="H86" s="210"/>
      <c r="I86" s="208">
        <f t="shared" si="0"/>
        <v>0</v>
      </c>
      <c r="J86" s="211">
        <f t="shared" si="1"/>
        <v>0</v>
      </c>
      <c r="K86" s="196">
        <f t="shared" si="2"/>
        <v>0</v>
      </c>
      <c r="L86" s="195">
        <f t="shared" si="3"/>
        <v>0</v>
      </c>
      <c r="M86" s="195"/>
      <c r="N86" s="195">
        <v>0</v>
      </c>
      <c r="O86" s="195"/>
      <c r="P86" s="195">
        <v>0</v>
      </c>
      <c r="Q86" s="195"/>
      <c r="R86" s="195">
        <v>0</v>
      </c>
      <c r="S86" s="195">
        <f t="shared" si="4"/>
        <v>0</v>
      </c>
      <c r="T86" s="195"/>
      <c r="U86" s="195"/>
      <c r="V86" s="197">
        <f t="shared" si="5"/>
        <v>0</v>
      </c>
      <c r="W86" s="198"/>
      <c r="X86" s="191">
        <v>0</v>
      </c>
      <c r="Y86" s="191"/>
      <c r="Z86" s="191">
        <v>0</v>
      </c>
    </row>
    <row r="87" spans="1:26" ht="24.95" customHeight="1">
      <c r="A87" s="204"/>
      <c r="B87" s="205">
        <v>12</v>
      </c>
      <c r="C87" s="206" t="s">
        <v>756</v>
      </c>
      <c r="D87" s="532" t="s">
        <v>757</v>
      </c>
      <c r="E87" s="532"/>
      <c r="F87" s="208" t="s">
        <v>735</v>
      </c>
      <c r="G87" s="209">
        <v>30</v>
      </c>
      <c r="H87" s="210"/>
      <c r="I87" s="208">
        <f t="shared" si="0"/>
        <v>0</v>
      </c>
      <c r="J87" s="211">
        <f t="shared" si="1"/>
        <v>0</v>
      </c>
      <c r="K87" s="196">
        <f t="shared" si="2"/>
        <v>0</v>
      </c>
      <c r="L87" s="195">
        <f t="shared" si="3"/>
        <v>0</v>
      </c>
      <c r="M87" s="195"/>
      <c r="N87" s="195">
        <v>0</v>
      </c>
      <c r="O87" s="195"/>
      <c r="P87" s="195">
        <v>0</v>
      </c>
      <c r="Q87" s="195"/>
      <c r="R87" s="195">
        <v>0</v>
      </c>
      <c r="S87" s="195">
        <f t="shared" si="4"/>
        <v>0</v>
      </c>
      <c r="T87" s="195"/>
      <c r="U87" s="195"/>
      <c r="V87" s="197">
        <f t="shared" si="5"/>
        <v>0</v>
      </c>
      <c r="W87" s="198"/>
      <c r="X87" s="191">
        <v>0</v>
      </c>
      <c r="Y87" s="191"/>
      <c r="Z87" s="191">
        <v>0</v>
      </c>
    </row>
    <row r="88" spans="1:26" ht="24.95" customHeight="1">
      <c r="A88" s="204"/>
      <c r="B88" s="205">
        <v>13</v>
      </c>
      <c r="C88" s="206" t="s">
        <v>758</v>
      </c>
      <c r="D88" s="532" t="s">
        <v>759</v>
      </c>
      <c r="E88" s="532"/>
      <c r="F88" s="208" t="s">
        <v>735</v>
      </c>
      <c r="G88" s="209">
        <v>300</v>
      </c>
      <c r="H88" s="210"/>
      <c r="I88" s="208">
        <f t="shared" si="0"/>
        <v>0</v>
      </c>
      <c r="J88" s="211">
        <f t="shared" si="1"/>
        <v>0</v>
      </c>
      <c r="K88" s="196">
        <f t="shared" si="2"/>
        <v>0</v>
      </c>
      <c r="L88" s="195">
        <f t="shared" si="3"/>
        <v>0</v>
      </c>
      <c r="M88" s="195"/>
      <c r="N88" s="195">
        <v>0</v>
      </c>
      <c r="O88" s="195"/>
      <c r="P88" s="195">
        <v>0</v>
      </c>
      <c r="Q88" s="195"/>
      <c r="R88" s="195">
        <v>0</v>
      </c>
      <c r="S88" s="195">
        <f t="shared" si="4"/>
        <v>0</v>
      </c>
      <c r="T88" s="195"/>
      <c r="U88" s="195"/>
      <c r="V88" s="197">
        <f t="shared" si="5"/>
        <v>0</v>
      </c>
      <c r="W88" s="198"/>
      <c r="X88" s="191">
        <v>0</v>
      </c>
      <c r="Y88" s="191"/>
      <c r="Z88" s="191">
        <v>0</v>
      </c>
    </row>
    <row r="89" spans="1:26" ht="24.95" customHeight="1">
      <c r="A89" s="204"/>
      <c r="B89" s="205">
        <v>14</v>
      </c>
      <c r="C89" s="206" t="s">
        <v>760</v>
      </c>
      <c r="D89" s="532" t="s">
        <v>761</v>
      </c>
      <c r="E89" s="532"/>
      <c r="F89" s="208" t="s">
        <v>735</v>
      </c>
      <c r="G89" s="209">
        <v>300</v>
      </c>
      <c r="H89" s="210"/>
      <c r="I89" s="208">
        <f t="shared" si="0"/>
        <v>0</v>
      </c>
      <c r="J89" s="211">
        <f t="shared" si="1"/>
        <v>0</v>
      </c>
      <c r="K89" s="196">
        <f t="shared" si="2"/>
        <v>0</v>
      </c>
      <c r="L89" s="195">
        <f t="shared" si="3"/>
        <v>0</v>
      </c>
      <c r="M89" s="195"/>
      <c r="N89" s="195">
        <v>0</v>
      </c>
      <c r="O89" s="195"/>
      <c r="P89" s="195">
        <v>0</v>
      </c>
      <c r="Q89" s="195"/>
      <c r="R89" s="195">
        <v>0</v>
      </c>
      <c r="S89" s="195">
        <f t="shared" si="4"/>
        <v>0</v>
      </c>
      <c r="T89" s="195"/>
      <c r="U89" s="195"/>
      <c r="V89" s="197">
        <f t="shared" si="5"/>
        <v>0</v>
      </c>
      <c r="W89" s="198"/>
      <c r="X89" s="191">
        <v>0</v>
      </c>
      <c r="Y89" s="191"/>
      <c r="Z89" s="191">
        <v>0</v>
      </c>
    </row>
    <row r="90" spans="1:26" ht="24.95" customHeight="1">
      <c r="A90" s="204"/>
      <c r="B90" s="205">
        <v>15</v>
      </c>
      <c r="C90" s="206" t="s">
        <v>762</v>
      </c>
      <c r="D90" s="532" t="s">
        <v>763</v>
      </c>
      <c r="E90" s="532"/>
      <c r="F90" s="208" t="s">
        <v>256</v>
      </c>
      <c r="G90" s="209">
        <v>10</v>
      </c>
      <c r="H90" s="210"/>
      <c r="I90" s="208">
        <f t="shared" si="0"/>
        <v>0</v>
      </c>
      <c r="J90" s="211">
        <f t="shared" si="1"/>
        <v>0</v>
      </c>
      <c r="K90" s="196">
        <f t="shared" si="2"/>
        <v>0</v>
      </c>
      <c r="L90" s="195">
        <f t="shared" si="3"/>
        <v>0</v>
      </c>
      <c r="M90" s="195"/>
      <c r="N90" s="195">
        <v>0</v>
      </c>
      <c r="O90" s="195"/>
      <c r="P90" s="195">
        <v>0</v>
      </c>
      <c r="Q90" s="195"/>
      <c r="R90" s="195">
        <v>0</v>
      </c>
      <c r="S90" s="195">
        <f t="shared" si="4"/>
        <v>0</v>
      </c>
      <c r="T90" s="195"/>
      <c r="U90" s="195"/>
      <c r="V90" s="197">
        <f t="shared" si="5"/>
        <v>0</v>
      </c>
      <c r="W90" s="198"/>
      <c r="X90" s="191">
        <v>0</v>
      </c>
      <c r="Y90" s="191"/>
      <c r="Z90" s="191">
        <v>0</v>
      </c>
    </row>
    <row r="91" spans="1:26" ht="24.95" customHeight="1">
      <c r="A91" s="204"/>
      <c r="B91" s="205">
        <v>16</v>
      </c>
      <c r="C91" s="206" t="s">
        <v>764</v>
      </c>
      <c r="D91" s="532" t="s">
        <v>765</v>
      </c>
      <c r="E91" s="532"/>
      <c r="F91" s="208" t="s">
        <v>256</v>
      </c>
      <c r="G91" s="209">
        <v>10</v>
      </c>
      <c r="H91" s="210"/>
      <c r="I91" s="208">
        <f t="shared" si="0"/>
        <v>0</v>
      </c>
      <c r="J91" s="211">
        <f t="shared" si="1"/>
        <v>0</v>
      </c>
      <c r="K91" s="196">
        <f t="shared" si="2"/>
        <v>0</v>
      </c>
      <c r="L91" s="195">
        <f t="shared" si="3"/>
        <v>0</v>
      </c>
      <c r="M91" s="195"/>
      <c r="N91" s="195">
        <v>0</v>
      </c>
      <c r="O91" s="195"/>
      <c r="P91" s="195">
        <v>0</v>
      </c>
      <c r="Q91" s="195"/>
      <c r="R91" s="195">
        <v>0</v>
      </c>
      <c r="S91" s="195">
        <f t="shared" si="4"/>
        <v>0</v>
      </c>
      <c r="T91" s="195"/>
      <c r="U91" s="195"/>
      <c r="V91" s="197">
        <f t="shared" si="5"/>
        <v>0</v>
      </c>
      <c r="W91" s="198"/>
      <c r="X91" s="191">
        <v>0</v>
      </c>
      <c r="Y91" s="191"/>
      <c r="Z91" s="191">
        <v>0</v>
      </c>
    </row>
    <row r="92" spans="1:26" ht="24.95" customHeight="1">
      <c r="A92" s="204"/>
      <c r="B92" s="205">
        <v>17</v>
      </c>
      <c r="C92" s="206" t="s">
        <v>766</v>
      </c>
      <c r="D92" s="532" t="s">
        <v>767</v>
      </c>
      <c r="E92" s="532"/>
      <c r="F92" s="208" t="s">
        <v>298</v>
      </c>
      <c r="G92" s="209">
        <v>1</v>
      </c>
      <c r="H92" s="210"/>
      <c r="I92" s="208">
        <f t="shared" si="0"/>
        <v>0</v>
      </c>
      <c r="J92" s="211">
        <f t="shared" si="1"/>
        <v>0</v>
      </c>
      <c r="K92" s="196">
        <f t="shared" si="2"/>
        <v>0</v>
      </c>
      <c r="L92" s="195">
        <f t="shared" si="3"/>
        <v>0</v>
      </c>
      <c r="M92" s="195"/>
      <c r="N92" s="195">
        <v>0</v>
      </c>
      <c r="O92" s="195"/>
      <c r="P92" s="195">
        <v>0</v>
      </c>
      <c r="Q92" s="195"/>
      <c r="R92" s="195">
        <v>0</v>
      </c>
      <c r="S92" s="195">
        <f t="shared" si="4"/>
        <v>0</v>
      </c>
      <c r="T92" s="195"/>
      <c r="U92" s="195"/>
      <c r="V92" s="197">
        <f t="shared" si="5"/>
        <v>0</v>
      </c>
      <c r="W92" s="198"/>
      <c r="X92" s="191">
        <v>0</v>
      </c>
      <c r="Y92" s="191"/>
      <c r="Z92" s="191">
        <v>0</v>
      </c>
    </row>
    <row r="93" spans="1:26" ht="24.95" customHeight="1">
      <c r="A93" s="204"/>
      <c r="B93" s="205">
        <v>18</v>
      </c>
      <c r="C93" s="206" t="s">
        <v>768</v>
      </c>
      <c r="D93" s="532" t="s">
        <v>769</v>
      </c>
      <c r="E93" s="532"/>
      <c r="F93" s="208" t="s">
        <v>298</v>
      </c>
      <c r="G93" s="209">
        <v>1</v>
      </c>
      <c r="H93" s="210"/>
      <c r="I93" s="208">
        <f t="shared" si="0"/>
        <v>0</v>
      </c>
      <c r="J93" s="211">
        <f t="shared" si="1"/>
        <v>0</v>
      </c>
      <c r="K93" s="196">
        <f t="shared" si="2"/>
        <v>0</v>
      </c>
      <c r="L93" s="195">
        <f t="shared" si="3"/>
        <v>0</v>
      </c>
      <c r="M93" s="195"/>
      <c r="N93" s="195">
        <v>0</v>
      </c>
      <c r="O93" s="195"/>
      <c r="P93" s="195">
        <v>0</v>
      </c>
      <c r="Q93" s="195"/>
      <c r="R93" s="195">
        <v>0</v>
      </c>
      <c r="S93" s="195">
        <f t="shared" si="4"/>
        <v>0</v>
      </c>
      <c r="T93" s="195"/>
      <c r="U93" s="195"/>
      <c r="V93" s="197">
        <f t="shared" si="5"/>
        <v>0</v>
      </c>
      <c r="W93" s="198"/>
      <c r="X93" s="191">
        <v>0</v>
      </c>
      <c r="Y93" s="191"/>
      <c r="Z93" s="191">
        <v>0</v>
      </c>
    </row>
    <row r="94" spans="1:26" ht="24.95" customHeight="1">
      <c r="A94" s="204"/>
      <c r="B94" s="205">
        <v>19</v>
      </c>
      <c r="C94" s="206" t="s">
        <v>770</v>
      </c>
      <c r="D94" s="532" t="s">
        <v>771</v>
      </c>
      <c r="E94" s="532"/>
      <c r="F94" s="208" t="s">
        <v>735</v>
      </c>
      <c r="G94" s="209">
        <v>100</v>
      </c>
      <c r="H94" s="210"/>
      <c r="I94" s="208">
        <f t="shared" si="0"/>
        <v>0</v>
      </c>
      <c r="J94" s="211">
        <f t="shared" si="1"/>
        <v>0</v>
      </c>
      <c r="K94" s="196">
        <f t="shared" si="2"/>
        <v>0</v>
      </c>
      <c r="L94" s="195">
        <f t="shared" si="3"/>
        <v>0</v>
      </c>
      <c r="M94" s="195"/>
      <c r="N94" s="195">
        <v>0</v>
      </c>
      <c r="O94" s="195"/>
      <c r="P94" s="195">
        <v>0</v>
      </c>
      <c r="Q94" s="195"/>
      <c r="R94" s="195">
        <v>0</v>
      </c>
      <c r="S94" s="195">
        <f t="shared" si="4"/>
        <v>0</v>
      </c>
      <c r="T94" s="195"/>
      <c r="U94" s="195"/>
      <c r="V94" s="197">
        <f t="shared" si="5"/>
        <v>0</v>
      </c>
      <c r="W94" s="198"/>
      <c r="X94" s="191">
        <v>0</v>
      </c>
      <c r="Y94" s="191"/>
      <c r="Z94" s="191">
        <v>0</v>
      </c>
    </row>
    <row r="95" spans="1:26" ht="35.1" customHeight="1">
      <c r="A95" s="204"/>
      <c r="B95" s="205">
        <v>20</v>
      </c>
      <c r="C95" s="206" t="s">
        <v>772</v>
      </c>
      <c r="D95" s="532" t="s">
        <v>773</v>
      </c>
      <c r="E95" s="532"/>
      <c r="F95" s="208" t="s">
        <v>444</v>
      </c>
      <c r="G95" s="209">
        <v>300</v>
      </c>
      <c r="H95" s="210"/>
      <c r="I95" s="208">
        <f t="shared" si="0"/>
        <v>0</v>
      </c>
      <c r="J95" s="211">
        <f t="shared" si="1"/>
        <v>0</v>
      </c>
      <c r="K95" s="196">
        <f t="shared" si="2"/>
        <v>0</v>
      </c>
      <c r="L95" s="195">
        <f t="shared" si="3"/>
        <v>0</v>
      </c>
      <c r="M95" s="195"/>
      <c r="N95" s="195">
        <v>0</v>
      </c>
      <c r="O95" s="195"/>
      <c r="P95" s="195">
        <v>0</v>
      </c>
      <c r="Q95" s="195"/>
      <c r="R95" s="195">
        <v>0</v>
      </c>
      <c r="S95" s="195">
        <f t="shared" si="4"/>
        <v>0</v>
      </c>
      <c r="T95" s="195"/>
      <c r="U95" s="195"/>
      <c r="V95" s="197">
        <f t="shared" si="5"/>
        <v>0</v>
      </c>
      <c r="W95" s="198"/>
      <c r="X95" s="191">
        <v>0</v>
      </c>
      <c r="Y95" s="191"/>
      <c r="Z95" s="191">
        <v>0</v>
      </c>
    </row>
    <row r="96" spans="1:26" ht="24.95" customHeight="1">
      <c r="A96" s="204"/>
      <c r="B96" s="205">
        <v>21</v>
      </c>
      <c r="C96" s="206" t="s">
        <v>774</v>
      </c>
      <c r="D96" s="532" t="s">
        <v>775</v>
      </c>
      <c r="E96" s="532"/>
      <c r="F96" s="208" t="s">
        <v>735</v>
      </c>
      <c r="G96" s="209">
        <v>700</v>
      </c>
      <c r="H96" s="210"/>
      <c r="I96" s="208">
        <f t="shared" si="0"/>
        <v>0</v>
      </c>
      <c r="J96" s="211">
        <f t="shared" si="1"/>
        <v>0</v>
      </c>
      <c r="K96" s="196">
        <f t="shared" si="2"/>
        <v>0</v>
      </c>
      <c r="L96" s="195">
        <f t="shared" si="3"/>
        <v>0</v>
      </c>
      <c r="M96" s="195"/>
      <c r="N96" s="195">
        <v>0</v>
      </c>
      <c r="O96" s="195"/>
      <c r="P96" s="195">
        <v>0</v>
      </c>
      <c r="Q96" s="195"/>
      <c r="R96" s="195">
        <v>0</v>
      </c>
      <c r="S96" s="195">
        <f t="shared" si="4"/>
        <v>0</v>
      </c>
      <c r="T96" s="195"/>
      <c r="U96" s="195"/>
      <c r="V96" s="197">
        <f t="shared" si="5"/>
        <v>0</v>
      </c>
      <c r="W96" s="198"/>
      <c r="X96" s="191">
        <v>0</v>
      </c>
      <c r="Y96" s="191"/>
      <c r="Z96" s="191">
        <v>0</v>
      </c>
    </row>
    <row r="97" spans="1:26" ht="24.95" customHeight="1">
      <c r="A97" s="204"/>
      <c r="B97" s="205">
        <v>22</v>
      </c>
      <c r="C97" s="206" t="s">
        <v>776</v>
      </c>
      <c r="D97" s="532" t="s">
        <v>777</v>
      </c>
      <c r="E97" s="532"/>
      <c r="F97" s="208" t="s">
        <v>735</v>
      </c>
      <c r="G97" s="209">
        <v>700</v>
      </c>
      <c r="H97" s="210"/>
      <c r="I97" s="208">
        <f t="shared" si="0"/>
        <v>0</v>
      </c>
      <c r="J97" s="211">
        <f t="shared" si="1"/>
        <v>0</v>
      </c>
      <c r="K97" s="196">
        <f t="shared" si="2"/>
        <v>0</v>
      </c>
      <c r="L97" s="195">
        <f t="shared" si="3"/>
        <v>0</v>
      </c>
      <c r="M97" s="195"/>
      <c r="N97" s="195">
        <v>0</v>
      </c>
      <c r="O97" s="195"/>
      <c r="P97" s="195">
        <v>0</v>
      </c>
      <c r="Q97" s="195"/>
      <c r="R97" s="195">
        <v>0</v>
      </c>
      <c r="S97" s="195">
        <f t="shared" si="4"/>
        <v>0</v>
      </c>
      <c r="T97" s="195"/>
      <c r="U97" s="195"/>
      <c r="V97" s="197">
        <f t="shared" si="5"/>
        <v>0</v>
      </c>
      <c r="W97" s="198"/>
      <c r="X97" s="191">
        <v>0</v>
      </c>
      <c r="Y97" s="191"/>
      <c r="Z97" s="191">
        <v>0</v>
      </c>
    </row>
    <row r="98" spans="1:26" ht="24.95" customHeight="1">
      <c r="A98" s="204"/>
      <c r="B98" s="205">
        <v>23</v>
      </c>
      <c r="C98" s="206" t="s">
        <v>778</v>
      </c>
      <c r="D98" s="532" t="s">
        <v>779</v>
      </c>
      <c r="E98" s="532"/>
      <c r="F98" s="208" t="s">
        <v>256</v>
      </c>
      <c r="G98" s="209">
        <v>1</v>
      </c>
      <c r="H98" s="210"/>
      <c r="I98" s="208">
        <f t="shared" si="0"/>
        <v>0</v>
      </c>
      <c r="J98" s="211">
        <f t="shared" si="1"/>
        <v>0</v>
      </c>
      <c r="K98" s="196">
        <f t="shared" si="2"/>
        <v>0</v>
      </c>
      <c r="L98" s="195">
        <f t="shared" si="3"/>
        <v>0</v>
      </c>
      <c r="M98" s="195"/>
      <c r="N98" s="195">
        <v>0</v>
      </c>
      <c r="O98" s="195"/>
      <c r="P98" s="195">
        <v>0</v>
      </c>
      <c r="Q98" s="195"/>
      <c r="R98" s="195">
        <v>0</v>
      </c>
      <c r="S98" s="195">
        <f t="shared" si="4"/>
        <v>0</v>
      </c>
      <c r="T98" s="195"/>
      <c r="U98" s="195"/>
      <c r="V98" s="197">
        <f t="shared" si="5"/>
        <v>0</v>
      </c>
      <c r="W98" s="198"/>
      <c r="X98" s="191">
        <v>0</v>
      </c>
      <c r="Y98" s="191"/>
      <c r="Z98" s="191">
        <v>0</v>
      </c>
    </row>
    <row r="99" spans="1:26" ht="24.95" customHeight="1">
      <c r="A99" s="204"/>
      <c r="B99" s="205">
        <v>24</v>
      </c>
      <c r="C99" s="206" t="s">
        <v>780</v>
      </c>
      <c r="D99" s="532" t="s">
        <v>781</v>
      </c>
      <c r="E99" s="532"/>
      <c r="F99" s="208" t="s">
        <v>256</v>
      </c>
      <c r="G99" s="209">
        <v>5</v>
      </c>
      <c r="H99" s="210"/>
      <c r="I99" s="208">
        <f t="shared" si="0"/>
        <v>0</v>
      </c>
      <c r="J99" s="211">
        <f t="shared" si="1"/>
        <v>0</v>
      </c>
      <c r="K99" s="196">
        <f t="shared" si="2"/>
        <v>0</v>
      </c>
      <c r="L99" s="195">
        <f t="shared" si="3"/>
        <v>0</v>
      </c>
      <c r="M99" s="195"/>
      <c r="N99" s="195">
        <v>0</v>
      </c>
      <c r="O99" s="195"/>
      <c r="P99" s="195">
        <v>0</v>
      </c>
      <c r="Q99" s="195"/>
      <c r="R99" s="195">
        <v>0</v>
      </c>
      <c r="S99" s="195">
        <f t="shared" si="4"/>
        <v>0</v>
      </c>
      <c r="T99" s="195"/>
      <c r="U99" s="195"/>
      <c r="V99" s="197">
        <f t="shared" si="5"/>
        <v>0</v>
      </c>
      <c r="W99" s="198"/>
      <c r="X99" s="191">
        <v>0</v>
      </c>
      <c r="Y99" s="191"/>
      <c r="Z99" s="191">
        <v>0</v>
      </c>
    </row>
    <row r="100" spans="1:26" ht="24.95" customHeight="1">
      <c r="A100" s="204"/>
      <c r="B100" s="205">
        <v>25</v>
      </c>
      <c r="C100" s="206" t="s">
        <v>782</v>
      </c>
      <c r="D100" s="532" t="s">
        <v>783</v>
      </c>
      <c r="E100" s="532"/>
      <c r="F100" s="208" t="s">
        <v>256</v>
      </c>
      <c r="G100" s="209">
        <v>5</v>
      </c>
      <c r="H100" s="210"/>
      <c r="I100" s="208">
        <f t="shared" si="0"/>
        <v>0</v>
      </c>
      <c r="J100" s="211">
        <f t="shared" si="1"/>
        <v>0</v>
      </c>
      <c r="K100" s="196">
        <f t="shared" si="2"/>
        <v>0</v>
      </c>
      <c r="L100" s="195">
        <f t="shared" si="3"/>
        <v>0</v>
      </c>
      <c r="M100" s="195"/>
      <c r="N100" s="195">
        <v>0</v>
      </c>
      <c r="O100" s="195"/>
      <c r="P100" s="195">
        <v>0</v>
      </c>
      <c r="Q100" s="195"/>
      <c r="R100" s="195">
        <v>0</v>
      </c>
      <c r="S100" s="195">
        <f t="shared" si="4"/>
        <v>0</v>
      </c>
      <c r="T100" s="195"/>
      <c r="U100" s="195"/>
      <c r="V100" s="197">
        <f t="shared" si="5"/>
        <v>0</v>
      </c>
      <c r="W100" s="198"/>
      <c r="X100" s="191">
        <v>0</v>
      </c>
      <c r="Y100" s="191"/>
      <c r="Z100" s="191">
        <v>0</v>
      </c>
    </row>
    <row r="101" spans="1:26" ht="24.95" customHeight="1">
      <c r="A101" s="204"/>
      <c r="B101" s="205">
        <v>26</v>
      </c>
      <c r="C101" s="206" t="s">
        <v>784</v>
      </c>
      <c r="D101" s="532" t="s">
        <v>785</v>
      </c>
      <c r="E101" s="532"/>
      <c r="F101" s="208" t="s">
        <v>298</v>
      </c>
      <c r="G101" s="209">
        <v>10</v>
      </c>
      <c r="H101" s="210"/>
      <c r="I101" s="208">
        <f t="shared" si="0"/>
        <v>0</v>
      </c>
      <c r="J101" s="211">
        <f t="shared" si="1"/>
        <v>0</v>
      </c>
      <c r="K101" s="196">
        <f t="shared" si="2"/>
        <v>0</v>
      </c>
      <c r="L101" s="195">
        <f t="shared" si="3"/>
        <v>0</v>
      </c>
      <c r="M101" s="195"/>
      <c r="N101" s="195">
        <v>0</v>
      </c>
      <c r="O101" s="195"/>
      <c r="P101" s="195">
        <v>0</v>
      </c>
      <c r="Q101" s="195"/>
      <c r="R101" s="195">
        <v>0</v>
      </c>
      <c r="S101" s="195">
        <f t="shared" si="4"/>
        <v>0</v>
      </c>
      <c r="T101" s="195"/>
      <c r="U101" s="195"/>
      <c r="V101" s="197">
        <f t="shared" si="5"/>
        <v>0</v>
      </c>
      <c r="W101" s="198"/>
      <c r="X101" s="191">
        <v>0</v>
      </c>
      <c r="Y101" s="191"/>
      <c r="Z101" s="191">
        <v>0</v>
      </c>
    </row>
    <row r="102" spans="1:26" ht="24.95" customHeight="1">
      <c r="A102" s="204"/>
      <c r="B102" s="205">
        <v>27</v>
      </c>
      <c r="C102" s="206" t="s">
        <v>786</v>
      </c>
      <c r="D102" s="532" t="s">
        <v>787</v>
      </c>
      <c r="E102" s="532"/>
      <c r="F102" s="208" t="s">
        <v>298</v>
      </c>
      <c r="G102" s="209">
        <v>1</v>
      </c>
      <c r="H102" s="210"/>
      <c r="I102" s="208">
        <f t="shared" si="0"/>
        <v>0</v>
      </c>
      <c r="J102" s="211">
        <f t="shared" si="1"/>
        <v>0</v>
      </c>
      <c r="K102" s="196">
        <f t="shared" si="2"/>
        <v>0</v>
      </c>
      <c r="L102" s="195">
        <f t="shared" si="3"/>
        <v>0</v>
      </c>
      <c r="M102" s="195"/>
      <c r="N102" s="195">
        <v>0</v>
      </c>
      <c r="O102" s="195"/>
      <c r="P102" s="195">
        <v>0</v>
      </c>
      <c r="Q102" s="195"/>
      <c r="R102" s="195">
        <v>0</v>
      </c>
      <c r="S102" s="195">
        <f t="shared" si="4"/>
        <v>0</v>
      </c>
      <c r="T102" s="195"/>
      <c r="U102" s="195"/>
      <c r="V102" s="197">
        <f t="shared" si="5"/>
        <v>0</v>
      </c>
      <c r="W102" s="198"/>
      <c r="X102" s="191">
        <v>0</v>
      </c>
      <c r="Y102" s="191"/>
      <c r="Z102" s="191">
        <v>0</v>
      </c>
    </row>
    <row r="103" spans="1:26" ht="24.95" customHeight="1">
      <c r="A103" s="204"/>
      <c r="B103" s="205">
        <v>28</v>
      </c>
      <c r="C103" s="206" t="s">
        <v>788</v>
      </c>
      <c r="D103" s="532" t="s">
        <v>789</v>
      </c>
      <c r="E103" s="532"/>
      <c r="F103" s="208" t="s">
        <v>256</v>
      </c>
      <c r="G103" s="209">
        <v>1</v>
      </c>
      <c r="H103" s="210"/>
      <c r="I103" s="208">
        <f t="shared" si="0"/>
        <v>0</v>
      </c>
      <c r="J103" s="211">
        <f t="shared" si="1"/>
        <v>0</v>
      </c>
      <c r="K103" s="196">
        <f t="shared" si="2"/>
        <v>0</v>
      </c>
      <c r="L103" s="195">
        <f t="shared" si="3"/>
        <v>0</v>
      </c>
      <c r="M103" s="195"/>
      <c r="N103" s="195">
        <v>0</v>
      </c>
      <c r="O103" s="195"/>
      <c r="P103" s="195">
        <v>0</v>
      </c>
      <c r="Q103" s="195"/>
      <c r="R103" s="195">
        <v>0</v>
      </c>
      <c r="S103" s="195">
        <f t="shared" si="4"/>
        <v>0</v>
      </c>
      <c r="T103" s="195"/>
      <c r="U103" s="195"/>
      <c r="V103" s="197">
        <f t="shared" si="5"/>
        <v>0</v>
      </c>
      <c r="W103" s="198"/>
      <c r="X103" s="191">
        <v>0</v>
      </c>
      <c r="Y103" s="191"/>
      <c r="Z103" s="191">
        <v>0</v>
      </c>
    </row>
    <row r="104" spans="1:26" ht="24.95" customHeight="1">
      <c r="A104" s="204"/>
      <c r="B104" s="205">
        <v>29</v>
      </c>
      <c r="C104" s="206" t="s">
        <v>790</v>
      </c>
      <c r="D104" s="532" t="s">
        <v>791</v>
      </c>
      <c r="E104" s="532"/>
      <c r="F104" s="208" t="s">
        <v>298</v>
      </c>
      <c r="G104" s="209">
        <v>1</v>
      </c>
      <c r="H104" s="210"/>
      <c r="I104" s="208">
        <f t="shared" si="0"/>
        <v>0</v>
      </c>
      <c r="J104" s="211">
        <f t="shared" si="1"/>
        <v>0</v>
      </c>
      <c r="K104" s="196">
        <f t="shared" si="2"/>
        <v>0</v>
      </c>
      <c r="L104" s="195">
        <f t="shared" si="3"/>
        <v>0</v>
      </c>
      <c r="M104" s="195"/>
      <c r="N104" s="195">
        <v>0</v>
      </c>
      <c r="O104" s="195"/>
      <c r="P104" s="195">
        <v>0</v>
      </c>
      <c r="Q104" s="195"/>
      <c r="R104" s="195">
        <v>0</v>
      </c>
      <c r="S104" s="195">
        <f t="shared" si="4"/>
        <v>0</v>
      </c>
      <c r="T104" s="195"/>
      <c r="U104" s="195"/>
      <c r="V104" s="197">
        <f t="shared" si="5"/>
        <v>0</v>
      </c>
      <c r="W104" s="198"/>
      <c r="X104" s="191">
        <v>0</v>
      </c>
      <c r="Y104" s="191"/>
      <c r="Z104" s="191">
        <v>0</v>
      </c>
    </row>
    <row r="105" spans="1:26" ht="24.95" customHeight="1">
      <c r="A105" s="204"/>
      <c r="B105" s="205">
        <v>30</v>
      </c>
      <c r="C105" s="206" t="s">
        <v>792</v>
      </c>
      <c r="D105" s="532" t="s">
        <v>793</v>
      </c>
      <c r="E105" s="532"/>
      <c r="F105" s="208" t="s">
        <v>256</v>
      </c>
      <c r="G105" s="209">
        <v>1</v>
      </c>
      <c r="H105" s="210"/>
      <c r="I105" s="208">
        <f t="shared" si="0"/>
        <v>0</v>
      </c>
      <c r="J105" s="211">
        <f t="shared" si="1"/>
        <v>0</v>
      </c>
      <c r="K105" s="196">
        <f t="shared" si="2"/>
        <v>0</v>
      </c>
      <c r="L105" s="195">
        <f t="shared" si="3"/>
        <v>0</v>
      </c>
      <c r="M105" s="195"/>
      <c r="N105" s="195">
        <v>0</v>
      </c>
      <c r="O105" s="195"/>
      <c r="P105" s="195">
        <v>0</v>
      </c>
      <c r="Q105" s="195"/>
      <c r="R105" s="195">
        <v>0</v>
      </c>
      <c r="S105" s="195">
        <f t="shared" si="4"/>
        <v>0</v>
      </c>
      <c r="T105" s="195"/>
      <c r="U105" s="195"/>
      <c r="V105" s="197">
        <f t="shared" si="5"/>
        <v>0</v>
      </c>
      <c r="W105" s="198"/>
      <c r="X105" s="191">
        <v>0</v>
      </c>
      <c r="Y105" s="191"/>
      <c r="Z105" s="191">
        <v>0</v>
      </c>
    </row>
    <row r="106" spans="1:26" ht="24.95" customHeight="1">
      <c r="A106" s="204"/>
      <c r="B106" s="205">
        <v>31</v>
      </c>
      <c r="C106" s="206" t="s">
        <v>794</v>
      </c>
      <c r="D106" s="532" t="s">
        <v>795</v>
      </c>
      <c r="E106" s="532"/>
      <c r="F106" s="208" t="s">
        <v>256</v>
      </c>
      <c r="G106" s="209">
        <v>18</v>
      </c>
      <c r="H106" s="210"/>
      <c r="I106" s="208">
        <f t="shared" si="0"/>
        <v>0</v>
      </c>
      <c r="J106" s="211">
        <f t="shared" si="1"/>
        <v>0</v>
      </c>
      <c r="K106" s="196">
        <f t="shared" si="2"/>
        <v>0</v>
      </c>
      <c r="L106" s="195">
        <f t="shared" si="3"/>
        <v>0</v>
      </c>
      <c r="M106" s="195"/>
      <c r="N106" s="195">
        <v>0</v>
      </c>
      <c r="O106" s="195"/>
      <c r="P106" s="195">
        <v>0</v>
      </c>
      <c r="Q106" s="195"/>
      <c r="R106" s="195">
        <v>0</v>
      </c>
      <c r="S106" s="195">
        <f t="shared" si="4"/>
        <v>0</v>
      </c>
      <c r="T106" s="195"/>
      <c r="U106" s="195"/>
      <c r="V106" s="197">
        <f t="shared" si="5"/>
        <v>0</v>
      </c>
      <c r="W106" s="198"/>
      <c r="X106" s="191">
        <v>0</v>
      </c>
      <c r="Y106" s="191"/>
      <c r="Z106" s="191">
        <v>0</v>
      </c>
    </row>
    <row r="107" spans="1:26" ht="24.95" customHeight="1">
      <c r="A107" s="204"/>
      <c r="B107" s="205">
        <v>32</v>
      </c>
      <c r="C107" s="206" t="s">
        <v>796</v>
      </c>
      <c r="D107" s="532" t="s">
        <v>797</v>
      </c>
      <c r="E107" s="532"/>
      <c r="F107" s="208" t="s">
        <v>256</v>
      </c>
      <c r="G107" s="209">
        <v>18</v>
      </c>
      <c r="H107" s="210"/>
      <c r="I107" s="208">
        <f t="shared" si="0"/>
        <v>0</v>
      </c>
      <c r="J107" s="211">
        <f t="shared" si="1"/>
        <v>0</v>
      </c>
      <c r="K107" s="196">
        <f t="shared" si="2"/>
        <v>0</v>
      </c>
      <c r="L107" s="195">
        <f t="shared" si="3"/>
        <v>0</v>
      </c>
      <c r="M107" s="195"/>
      <c r="N107" s="195">
        <v>0</v>
      </c>
      <c r="O107" s="195"/>
      <c r="P107" s="195">
        <v>0</v>
      </c>
      <c r="Q107" s="195"/>
      <c r="R107" s="195">
        <v>0</v>
      </c>
      <c r="S107" s="195">
        <f t="shared" si="4"/>
        <v>0</v>
      </c>
      <c r="T107" s="195"/>
      <c r="U107" s="195"/>
      <c r="V107" s="197">
        <f t="shared" si="5"/>
        <v>0</v>
      </c>
      <c r="W107" s="198"/>
      <c r="X107" s="191">
        <v>0</v>
      </c>
      <c r="Y107" s="191"/>
      <c r="Z107" s="191">
        <v>0</v>
      </c>
    </row>
    <row r="108" spans="1:26" ht="24.95" customHeight="1">
      <c r="A108" s="204"/>
      <c r="B108" s="205">
        <v>33</v>
      </c>
      <c r="C108" s="206" t="s">
        <v>798</v>
      </c>
      <c r="D108" s="532" t="s">
        <v>799</v>
      </c>
      <c r="E108" s="532"/>
      <c r="F108" s="208" t="s">
        <v>256</v>
      </c>
      <c r="G108" s="209">
        <v>8</v>
      </c>
      <c r="H108" s="210"/>
      <c r="I108" s="208">
        <f t="shared" si="0"/>
        <v>0</v>
      </c>
      <c r="J108" s="211">
        <f t="shared" si="1"/>
        <v>0</v>
      </c>
      <c r="K108" s="196">
        <f t="shared" si="2"/>
        <v>0</v>
      </c>
      <c r="L108" s="195">
        <f t="shared" si="3"/>
        <v>0</v>
      </c>
      <c r="M108" s="195"/>
      <c r="N108" s="195">
        <v>0</v>
      </c>
      <c r="O108" s="195"/>
      <c r="P108" s="195">
        <v>0</v>
      </c>
      <c r="Q108" s="195"/>
      <c r="R108" s="195">
        <v>0</v>
      </c>
      <c r="S108" s="195">
        <f t="shared" si="4"/>
        <v>0</v>
      </c>
      <c r="T108" s="195"/>
      <c r="U108" s="195"/>
      <c r="V108" s="197">
        <f t="shared" si="5"/>
        <v>0</v>
      </c>
      <c r="W108" s="198"/>
      <c r="X108" s="191">
        <v>0</v>
      </c>
      <c r="Y108" s="191"/>
      <c r="Z108" s="191">
        <v>0</v>
      </c>
    </row>
    <row r="109" spans="1:26" ht="24.95" customHeight="1">
      <c r="A109" s="204"/>
      <c r="B109" s="205">
        <v>34</v>
      </c>
      <c r="C109" s="206" t="s">
        <v>800</v>
      </c>
      <c r="D109" s="532" t="s">
        <v>801</v>
      </c>
      <c r="E109" s="532"/>
      <c r="F109" s="208" t="s">
        <v>256</v>
      </c>
      <c r="G109" s="209">
        <v>8</v>
      </c>
      <c r="H109" s="210"/>
      <c r="I109" s="208">
        <f t="shared" si="0"/>
        <v>0</v>
      </c>
      <c r="J109" s="211">
        <f t="shared" si="1"/>
        <v>0</v>
      </c>
      <c r="K109" s="196">
        <f t="shared" si="2"/>
        <v>0</v>
      </c>
      <c r="L109" s="195">
        <f t="shared" si="3"/>
        <v>0</v>
      </c>
      <c r="M109" s="195"/>
      <c r="N109" s="195">
        <v>0</v>
      </c>
      <c r="O109" s="195"/>
      <c r="P109" s="195">
        <v>0</v>
      </c>
      <c r="Q109" s="195"/>
      <c r="R109" s="195">
        <v>0</v>
      </c>
      <c r="S109" s="195">
        <f t="shared" si="4"/>
        <v>0</v>
      </c>
      <c r="T109" s="195"/>
      <c r="U109" s="195"/>
      <c r="V109" s="197">
        <f t="shared" si="5"/>
        <v>0</v>
      </c>
      <c r="W109" s="198"/>
      <c r="X109" s="191">
        <v>0</v>
      </c>
      <c r="Y109" s="191"/>
      <c r="Z109" s="191">
        <v>0</v>
      </c>
    </row>
    <row r="110" spans="1:26" ht="24.95" customHeight="1">
      <c r="A110" s="204"/>
      <c r="B110" s="205">
        <v>35</v>
      </c>
      <c r="C110" s="206" t="s">
        <v>802</v>
      </c>
      <c r="D110" s="532" t="s">
        <v>803</v>
      </c>
      <c r="E110" s="532"/>
      <c r="F110" s="208" t="s">
        <v>256</v>
      </c>
      <c r="G110" s="209">
        <v>2</v>
      </c>
      <c r="H110" s="210"/>
      <c r="I110" s="208">
        <f t="shared" si="0"/>
        <v>0</v>
      </c>
      <c r="J110" s="211">
        <f t="shared" si="1"/>
        <v>0</v>
      </c>
      <c r="K110" s="196">
        <f t="shared" si="2"/>
        <v>0</v>
      </c>
      <c r="L110" s="195">
        <f t="shared" si="3"/>
        <v>0</v>
      </c>
      <c r="M110" s="195"/>
      <c r="N110" s="195">
        <v>0</v>
      </c>
      <c r="O110" s="195"/>
      <c r="P110" s="195">
        <v>0</v>
      </c>
      <c r="Q110" s="195"/>
      <c r="R110" s="195">
        <v>0</v>
      </c>
      <c r="S110" s="195">
        <f t="shared" si="4"/>
        <v>0</v>
      </c>
      <c r="T110" s="195"/>
      <c r="U110" s="195"/>
      <c r="V110" s="197">
        <f t="shared" si="5"/>
        <v>0</v>
      </c>
      <c r="W110" s="198"/>
      <c r="X110" s="191">
        <v>0</v>
      </c>
      <c r="Y110" s="191"/>
      <c r="Z110" s="191">
        <v>0</v>
      </c>
    </row>
    <row r="111" spans="1:26" ht="34.5" customHeight="1">
      <c r="A111" s="191"/>
      <c r="B111" s="192"/>
      <c r="C111" s="199" t="s">
        <v>731</v>
      </c>
      <c r="D111" s="528" t="s">
        <v>732</v>
      </c>
      <c r="E111" s="528"/>
      <c r="F111" s="194"/>
      <c r="G111" s="195"/>
      <c r="H111" s="194"/>
      <c r="I111" s="200">
        <f>ROUND((SUM(I75:I110))/1,2)</f>
        <v>0</v>
      </c>
      <c r="J111" s="201"/>
      <c r="K111" s="201"/>
      <c r="L111" s="202">
        <f>ROUND((SUM(L75:L110))/1,2)</f>
        <v>0</v>
      </c>
      <c r="M111" s="202">
        <f>ROUND((SUM(M75:M110))/1,2)</f>
        <v>0</v>
      </c>
      <c r="N111" s="202"/>
      <c r="O111" s="202"/>
      <c r="P111" s="202"/>
      <c r="Q111" s="195"/>
      <c r="R111" s="195"/>
      <c r="S111" s="202">
        <f>ROUND((SUM(S75:S110))/1,2)</f>
        <v>0</v>
      </c>
      <c r="T111" s="202"/>
      <c r="U111" s="202"/>
      <c r="V111" s="203">
        <f>ROUND((SUM(V75:V110))/1,2)</f>
        <v>0</v>
      </c>
      <c r="W111" s="198"/>
      <c r="X111" s="191"/>
      <c r="Y111" s="191"/>
      <c r="Z111" s="191"/>
    </row>
    <row r="112" spans="1:26">
      <c r="A112" s="191"/>
      <c r="B112" s="192"/>
      <c r="C112" s="193"/>
      <c r="D112" s="522"/>
      <c r="E112" s="522"/>
      <c r="F112" s="194"/>
      <c r="G112" s="195"/>
      <c r="H112" s="194"/>
      <c r="I112" s="194"/>
      <c r="J112" s="196"/>
      <c r="K112" s="196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7"/>
      <c r="W112" s="198"/>
      <c r="X112" s="191"/>
      <c r="Y112" s="191"/>
      <c r="Z112" s="191"/>
    </row>
    <row r="113" spans="1:26">
      <c r="A113" s="191"/>
      <c r="B113" s="192"/>
      <c r="C113" s="193"/>
      <c r="D113" s="535" t="s">
        <v>57</v>
      </c>
      <c r="E113" s="535"/>
      <c r="F113" s="194"/>
      <c r="G113" s="195"/>
      <c r="H113" s="194"/>
      <c r="I113" s="200">
        <f>ROUND((SUM(I74:I112))/2,2)</f>
        <v>0</v>
      </c>
      <c r="J113" s="196"/>
      <c r="K113" s="196"/>
      <c r="L113" s="195">
        <f>ROUND((SUM(L74:L112))/2,2)</f>
        <v>0</v>
      </c>
      <c r="M113" s="195">
        <f>ROUND((SUM(M74:M112))/2,2)</f>
        <v>0</v>
      </c>
      <c r="N113" s="195"/>
      <c r="O113" s="195"/>
      <c r="P113" s="202"/>
      <c r="Q113" s="195"/>
      <c r="R113" s="195"/>
      <c r="S113" s="202">
        <f>ROUND((SUM(S74:S112))/2,2)</f>
        <v>0</v>
      </c>
      <c r="T113" s="195"/>
      <c r="U113" s="195"/>
      <c r="V113" s="203">
        <f>ROUND((SUM(V74:V112))/2,2)</f>
        <v>0</v>
      </c>
      <c r="W113" s="198"/>
      <c r="X113" s="191"/>
      <c r="Y113" s="191"/>
      <c r="Z113" s="191"/>
    </row>
    <row r="114" spans="1:26">
      <c r="A114" s="13"/>
      <c r="B114" s="220"/>
      <c r="C114" s="221"/>
      <c r="D114" s="518" t="s">
        <v>59</v>
      </c>
      <c r="E114" s="518"/>
      <c r="F114" s="224"/>
      <c r="G114" s="223"/>
      <c r="H114" s="224"/>
      <c r="I114" s="224">
        <f>ROUND((SUM(I74:I113))/3,2)</f>
        <v>0</v>
      </c>
      <c r="J114" s="233"/>
      <c r="K114" s="233">
        <f>ROUND((SUM(K74:K113))/3,2)</f>
        <v>0</v>
      </c>
      <c r="L114" s="223">
        <f>ROUND((SUM(L74:L113))/3,2)</f>
        <v>0</v>
      </c>
      <c r="M114" s="223">
        <f>ROUND((SUM(M74:M113))/3,2)</f>
        <v>0</v>
      </c>
      <c r="N114" s="223"/>
      <c r="O114" s="223"/>
      <c r="P114" s="223"/>
      <c r="Q114" s="223"/>
      <c r="R114" s="223"/>
      <c r="S114" s="223">
        <f>ROUND((SUM(S74:S113))/3,2)</f>
        <v>0</v>
      </c>
      <c r="T114" s="223"/>
      <c r="U114" s="223"/>
      <c r="V114" s="225">
        <f>ROUND((SUM(V74:V113))/3,2)</f>
        <v>0</v>
      </c>
      <c r="W114" s="27"/>
      <c r="X114" s="13"/>
      <c r="Y114" s="13">
        <f>(SUM(Y74:Y113))</f>
        <v>0</v>
      </c>
      <c r="Z114" s="13">
        <f>(SUM(Z74:Z113))</f>
        <v>0</v>
      </c>
    </row>
    <row r="115" spans="1:26" hidden="1">
      <c r="A115" s="13"/>
      <c r="B115" s="13"/>
      <c r="C115" s="13"/>
      <c r="D115" s="13"/>
      <c r="E115" s="58"/>
      <c r="F115" s="58"/>
      <c r="G115" s="182"/>
      <c r="H115" s="58"/>
      <c r="I115" s="58"/>
      <c r="J115" s="148"/>
      <c r="K115" s="148"/>
      <c r="L115" s="148"/>
      <c r="M115" s="148"/>
      <c r="N115" s="148"/>
      <c r="O115" s="148"/>
      <c r="P115" s="148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idden="1">
      <c r="A116" s="13"/>
      <c r="B116" s="13"/>
      <c r="C116" s="13"/>
      <c r="D116" s="13"/>
      <c r="E116" s="58"/>
      <c r="F116" s="58"/>
      <c r="G116" s="182"/>
      <c r="H116" s="58"/>
      <c r="I116" s="58"/>
      <c r="J116" s="148"/>
      <c r="K116" s="148"/>
      <c r="L116" s="148"/>
      <c r="M116" s="148"/>
      <c r="N116" s="148"/>
      <c r="O116" s="148"/>
      <c r="P116" s="148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idden="1">
      <c r="A117" s="13"/>
      <c r="B117" s="13"/>
      <c r="C117" s="13"/>
      <c r="D117" s="13"/>
      <c r="E117" s="58"/>
      <c r="F117" s="58"/>
      <c r="G117" s="182"/>
      <c r="H117" s="58"/>
      <c r="I117" s="58"/>
      <c r="J117" s="148"/>
      <c r="K117" s="148"/>
      <c r="L117" s="148"/>
      <c r="M117" s="148"/>
      <c r="N117" s="148"/>
      <c r="O117" s="148"/>
      <c r="P117" s="148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idden="1">
      <c r="A118" s="13"/>
      <c r="B118" s="13"/>
      <c r="C118" s="13"/>
      <c r="D118" s="13"/>
      <c r="E118" s="58"/>
      <c r="F118" s="58"/>
      <c r="G118" s="182"/>
      <c r="H118" s="58"/>
      <c r="I118" s="58"/>
      <c r="J118" s="148"/>
      <c r="K118" s="148"/>
      <c r="L118" s="148"/>
      <c r="M118" s="148"/>
      <c r="N118" s="148"/>
      <c r="O118" s="148"/>
      <c r="P118" s="148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idden="1">
      <c r="A119" s="13"/>
      <c r="B119" s="13"/>
      <c r="C119" s="13"/>
      <c r="D119" s="13"/>
      <c r="E119" s="58"/>
      <c r="F119" s="58"/>
      <c r="G119" s="182"/>
      <c r="H119" s="58"/>
      <c r="I119" s="58"/>
      <c r="J119" s="148"/>
      <c r="K119" s="148"/>
      <c r="L119" s="148"/>
      <c r="M119" s="148"/>
      <c r="N119" s="148"/>
      <c r="O119" s="148"/>
      <c r="P119" s="148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idden="1">
      <c r="A120" s="13"/>
      <c r="B120" s="13"/>
      <c r="C120" s="13"/>
      <c r="D120" s="13"/>
      <c r="E120" s="13"/>
      <c r="F120" s="13"/>
      <c r="G120" s="182"/>
      <c r="H120" s="58"/>
      <c r="I120" s="58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idden="1">
      <c r="A121" s="13"/>
      <c r="B121" s="13"/>
      <c r="C121" s="13"/>
      <c r="D121" s="13"/>
      <c r="E121" s="13"/>
      <c r="F121" s="13"/>
      <c r="G121" s="182"/>
      <c r="H121" s="58"/>
      <c r="I121" s="58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idden="1">
      <c r="A122" s="13"/>
      <c r="B122" s="13"/>
      <c r="C122" s="13"/>
      <c r="D122" s="13"/>
      <c r="E122" s="13"/>
      <c r="F122" s="13"/>
      <c r="G122" s="182"/>
      <c r="H122" s="58"/>
      <c r="I122" s="58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idden="1">
      <c r="A123" s="13"/>
      <c r="B123" s="13"/>
      <c r="C123" s="13"/>
      <c r="D123" s="13"/>
      <c r="E123" s="13"/>
      <c r="F123" s="13"/>
      <c r="G123" s="182"/>
      <c r="H123" s="58"/>
      <c r="I123" s="58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idden="1">
      <c r="A124" s="8"/>
      <c r="B124" s="8"/>
      <c r="C124" s="8"/>
      <c r="D124" s="8"/>
      <c r="E124" s="8"/>
      <c r="F124" s="8"/>
      <c r="G124" s="21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idden="1">
      <c r="A125" s="8"/>
      <c r="B125" s="8"/>
      <c r="C125" s="8"/>
      <c r="D125" s="8"/>
      <c r="E125" s="8"/>
      <c r="F125" s="8"/>
      <c r="G125" s="21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idden="1">
      <c r="A126" s="8"/>
      <c r="B126" s="8"/>
      <c r="C126" s="8"/>
      <c r="D126" s="8"/>
      <c r="E126" s="8"/>
      <c r="F126" s="8"/>
      <c r="G126" s="21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idden="1">
      <c r="A127" s="8"/>
      <c r="B127" s="8"/>
      <c r="C127" s="8"/>
      <c r="D127" s="8"/>
      <c r="E127" s="8"/>
      <c r="F127" s="8"/>
      <c r="G127" s="21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idden="1">
      <c r="A128" s="8"/>
      <c r="B128" s="8"/>
      <c r="C128" s="8"/>
      <c r="D128" s="8"/>
      <c r="E128" s="8"/>
      <c r="F128" s="8"/>
      <c r="G128" s="21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idden="1">
      <c r="A129" s="8"/>
      <c r="B129" s="8"/>
      <c r="C129" s="8"/>
      <c r="D129" s="8"/>
      <c r="E129" s="8"/>
      <c r="F129" s="8"/>
      <c r="G129" s="21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idden="1">
      <c r="A130" s="8"/>
      <c r="B130" s="8"/>
      <c r="C130" s="8"/>
      <c r="D130" s="8"/>
      <c r="E130" s="8"/>
      <c r="F130" s="8"/>
      <c r="G130" s="21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idden="1">
      <c r="A131" s="8"/>
      <c r="B131" s="8"/>
      <c r="C131" s="8"/>
      <c r="D131" s="8"/>
      <c r="E131" s="8"/>
      <c r="F131" s="8"/>
      <c r="G131" s="21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idden="1">
      <c r="A132" s="8"/>
      <c r="B132" s="8"/>
      <c r="C132" s="8"/>
      <c r="D132" s="8"/>
      <c r="E132" s="8"/>
      <c r="F132" s="8"/>
      <c r="G132" s="21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idden="1">
      <c r="A133" s="8"/>
      <c r="B133" s="8"/>
      <c r="C133" s="8"/>
      <c r="D133" s="8"/>
      <c r="E133" s="8"/>
      <c r="F133" s="8"/>
      <c r="G133" s="21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idden="1">
      <c r="A134" s="8"/>
      <c r="B134" s="8"/>
      <c r="C134" s="8"/>
      <c r="D134" s="8"/>
      <c r="E134" s="8"/>
      <c r="F134" s="8"/>
      <c r="G134" s="21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idden="1">
      <c r="A135" s="8"/>
      <c r="B135" s="8"/>
      <c r="C135" s="8"/>
      <c r="D135" s="8"/>
      <c r="E135" s="8"/>
      <c r="F135" s="8"/>
      <c r="G135" s="21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idden="1">
      <c r="A136" s="8"/>
      <c r="B136" s="8"/>
      <c r="C136" s="8"/>
      <c r="D136" s="8"/>
      <c r="E136" s="8"/>
      <c r="F136" s="8"/>
      <c r="G136" s="21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idden="1">
      <c r="A137" s="8"/>
      <c r="B137" s="8"/>
      <c r="C137" s="8"/>
      <c r="D137" s="8"/>
      <c r="E137" s="8"/>
      <c r="F137" s="8"/>
      <c r="G137" s="21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idden="1">
      <c r="A138" s="8"/>
      <c r="B138" s="8"/>
      <c r="C138" s="8"/>
      <c r="D138" s="8"/>
      <c r="E138" s="8"/>
      <c r="F138" s="8"/>
      <c r="G138" s="21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idden="1">
      <c r="A139" s="8"/>
      <c r="B139" s="8"/>
      <c r="C139" s="8"/>
      <c r="D139" s="8"/>
      <c r="E139" s="8"/>
      <c r="F139" s="8"/>
      <c r="G139" s="21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idden="1">
      <c r="A140" s="8"/>
      <c r="B140" s="8"/>
      <c r="C140" s="8"/>
      <c r="D140" s="8"/>
      <c r="E140" s="8"/>
      <c r="F140" s="8"/>
      <c r="G140" s="21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idden="1">
      <c r="A141" s="8"/>
      <c r="B141" s="8"/>
      <c r="C141" s="8"/>
      <c r="D141" s="8"/>
      <c r="E141" s="8"/>
      <c r="F141" s="8"/>
      <c r="G141" s="21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idden="1">
      <c r="A142" s="8"/>
      <c r="B142" s="8"/>
      <c r="C142" s="8"/>
      <c r="D142" s="8"/>
      <c r="E142" s="8"/>
      <c r="F142" s="8"/>
      <c r="G142" s="21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idden="1">
      <c r="A143" s="8"/>
      <c r="B143" s="8"/>
      <c r="C143" s="8"/>
      <c r="D143" s="8"/>
      <c r="E143" s="8"/>
      <c r="F143" s="8"/>
      <c r="G143" s="21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idden="1">
      <c r="A144" s="8"/>
      <c r="B144" s="8"/>
      <c r="C144" s="8"/>
      <c r="D144" s="8"/>
      <c r="E144" s="8"/>
      <c r="F144" s="8"/>
      <c r="G144" s="21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idden="1">
      <c r="A145" s="8"/>
      <c r="B145" s="8"/>
      <c r="C145" s="8"/>
      <c r="D145" s="8"/>
      <c r="E145" s="8"/>
      <c r="F145" s="8"/>
      <c r="G145" s="21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idden="1">
      <c r="A146" s="8"/>
      <c r="B146" s="8"/>
      <c r="C146" s="8"/>
      <c r="D146" s="8"/>
      <c r="E146" s="8"/>
      <c r="F146" s="8"/>
      <c r="G146" s="21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idden="1">
      <c r="A147" s="8"/>
      <c r="B147" s="8"/>
      <c r="C147" s="8"/>
      <c r="D147" s="8"/>
      <c r="E147" s="8"/>
      <c r="F147" s="8"/>
      <c r="G147" s="21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idden="1">
      <c r="A148" s="8"/>
      <c r="B148" s="8"/>
      <c r="C148" s="8"/>
      <c r="D148" s="8"/>
      <c r="E148" s="8"/>
      <c r="F148" s="8"/>
      <c r="G148" s="21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idden="1">
      <c r="A149" s="8"/>
      <c r="B149" s="8"/>
      <c r="C149" s="8"/>
      <c r="D149" s="8"/>
      <c r="E149" s="8"/>
      <c r="F149" s="8"/>
      <c r="G149" s="21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idden="1">
      <c r="A150" s="8"/>
      <c r="B150" s="8"/>
      <c r="C150" s="8"/>
      <c r="D150" s="8"/>
      <c r="E150" s="8"/>
      <c r="F150" s="8"/>
      <c r="G150" s="21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idden="1">
      <c r="A151" s="8"/>
      <c r="B151" s="8"/>
      <c r="C151" s="8"/>
      <c r="D151" s="8"/>
      <c r="E151" s="8"/>
      <c r="F151" s="8"/>
      <c r="G151" s="21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idden="1">
      <c r="A152" s="8"/>
      <c r="B152" s="8"/>
      <c r="C152" s="8"/>
      <c r="D152" s="8"/>
      <c r="E152" s="8"/>
      <c r="F152" s="8"/>
      <c r="G152" s="21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idden="1">
      <c r="A153" s="8"/>
      <c r="B153" s="8"/>
      <c r="C153" s="8"/>
      <c r="D153" s="8"/>
      <c r="E153" s="8"/>
      <c r="F153" s="8"/>
      <c r="G153" s="21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idden="1">
      <c r="A154" s="8"/>
      <c r="B154" s="8"/>
      <c r="C154" s="8"/>
      <c r="D154" s="8"/>
      <c r="E154" s="8"/>
      <c r="F154" s="8"/>
      <c r="G154" s="21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idden="1">
      <c r="A155" s="8"/>
      <c r="B155" s="8"/>
      <c r="C155" s="8"/>
      <c r="D155" s="8"/>
      <c r="E155" s="8"/>
      <c r="F155" s="8"/>
      <c r="G155" s="21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idden="1">
      <c r="A156" s="8"/>
      <c r="B156" s="8"/>
      <c r="C156" s="8"/>
      <c r="D156" s="8"/>
      <c r="E156" s="8"/>
      <c r="F156" s="8"/>
      <c r="G156" s="21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idden="1">
      <c r="A157" s="8"/>
      <c r="B157" s="8"/>
      <c r="C157" s="8"/>
      <c r="D157" s="8"/>
      <c r="E157" s="8"/>
      <c r="F157" s="8"/>
      <c r="G157" s="21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idden="1">
      <c r="A158" s="8"/>
      <c r="B158" s="8"/>
      <c r="C158" s="8"/>
      <c r="D158" s="8"/>
      <c r="E158" s="8"/>
      <c r="F158" s="8"/>
      <c r="G158" s="21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idden="1">
      <c r="A159" s="8"/>
      <c r="B159" s="8"/>
      <c r="C159" s="8"/>
      <c r="D159" s="8"/>
      <c r="E159" s="8"/>
      <c r="F159" s="8"/>
      <c r="G159" s="21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idden="1">
      <c r="A160" s="8"/>
      <c r="B160" s="8"/>
      <c r="C160" s="8"/>
      <c r="D160" s="8"/>
      <c r="E160" s="8"/>
      <c r="F160" s="8"/>
      <c r="G160" s="21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idden="1">
      <c r="A161" s="8"/>
      <c r="B161" s="8"/>
      <c r="C161" s="8"/>
      <c r="D161" s="8"/>
      <c r="E161" s="8"/>
      <c r="F161" s="8"/>
      <c r="G161" s="21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idden="1">
      <c r="A162" s="8"/>
      <c r="B162" s="8"/>
      <c r="C162" s="8"/>
      <c r="D162" s="8"/>
      <c r="E162" s="8"/>
      <c r="F162" s="8"/>
      <c r="G162" s="21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idden="1">
      <c r="A163" s="8"/>
      <c r="B163" s="8"/>
      <c r="C163" s="8"/>
      <c r="D163" s="8"/>
      <c r="E163" s="8"/>
      <c r="F163" s="8"/>
      <c r="G163" s="21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idden="1">
      <c r="A164" s="8"/>
      <c r="B164" s="8"/>
      <c r="C164" s="8"/>
      <c r="D164" s="8"/>
      <c r="E164" s="8"/>
      <c r="F164" s="8"/>
      <c r="G164" s="21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idden="1">
      <c r="A165" s="8"/>
      <c r="B165" s="8"/>
      <c r="C165" s="8"/>
      <c r="D165" s="8"/>
      <c r="E165" s="8"/>
      <c r="F165" s="8"/>
      <c r="G165" s="21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idden="1">
      <c r="A166" s="8"/>
      <c r="B166" s="8"/>
      <c r="C166" s="8"/>
      <c r="D166" s="8"/>
      <c r="E166" s="8"/>
      <c r="F166" s="8"/>
      <c r="G166" s="21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idden="1">
      <c r="A167" s="8"/>
      <c r="B167" s="8"/>
      <c r="C167" s="8"/>
      <c r="D167" s="8"/>
      <c r="E167" s="8"/>
      <c r="F167" s="8"/>
      <c r="G167" s="21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idden="1">
      <c r="A168" s="8"/>
      <c r="B168" s="8"/>
      <c r="C168" s="8"/>
      <c r="D168" s="8"/>
      <c r="E168" s="8"/>
      <c r="F168" s="8"/>
      <c r="G168" s="21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idden="1">
      <c r="A169" s="8"/>
      <c r="B169" s="8"/>
      <c r="C169" s="8"/>
      <c r="D169" s="8"/>
      <c r="E169" s="8"/>
      <c r="F169" s="8"/>
      <c r="G169" s="21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idden="1">
      <c r="A170" s="8"/>
      <c r="B170" s="8"/>
      <c r="C170" s="8"/>
      <c r="D170" s="8"/>
      <c r="E170" s="8"/>
      <c r="F170" s="8"/>
      <c r="G170" s="21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idden="1">
      <c r="A171" s="8"/>
      <c r="B171" s="8"/>
      <c r="C171" s="8"/>
      <c r="D171" s="8"/>
      <c r="E171" s="8"/>
      <c r="F171" s="8"/>
      <c r="G171" s="21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idden="1">
      <c r="A172" s="8"/>
      <c r="B172" s="8"/>
      <c r="C172" s="8"/>
      <c r="D172" s="8"/>
      <c r="E172" s="8"/>
      <c r="F172" s="8"/>
      <c r="G172" s="21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idden="1">
      <c r="A173" s="8"/>
      <c r="B173" s="8"/>
      <c r="C173" s="8"/>
      <c r="D173" s="8"/>
      <c r="E173" s="8"/>
      <c r="F173" s="8"/>
      <c r="G173" s="21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idden="1">
      <c r="A174" s="8"/>
      <c r="B174" s="8"/>
      <c r="C174" s="8"/>
      <c r="D174" s="8"/>
      <c r="E174" s="8"/>
      <c r="F174" s="8"/>
      <c r="G174" s="21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idden="1">
      <c r="A175" s="8"/>
      <c r="B175" s="8"/>
      <c r="C175" s="8"/>
      <c r="D175" s="8"/>
      <c r="E175" s="8"/>
      <c r="F175" s="8"/>
      <c r="G175" s="21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idden="1">
      <c r="A176" s="8"/>
      <c r="B176" s="8"/>
      <c r="C176" s="8"/>
      <c r="D176" s="8"/>
      <c r="E176" s="8"/>
      <c r="F176" s="8"/>
      <c r="G176" s="21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idden="1">
      <c r="A177" s="8"/>
      <c r="B177" s="8"/>
      <c r="C177" s="8"/>
      <c r="D177" s="8"/>
      <c r="E177" s="8"/>
      <c r="F177" s="8"/>
      <c r="G177" s="21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idden="1">
      <c r="A178" s="8"/>
      <c r="B178" s="8"/>
      <c r="C178" s="8"/>
      <c r="D178" s="8"/>
      <c r="E178" s="8"/>
      <c r="F178" s="8"/>
      <c r="G178" s="21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idden="1">
      <c r="A179" s="8"/>
      <c r="B179" s="8"/>
      <c r="C179" s="8"/>
      <c r="D179" s="8"/>
      <c r="E179" s="8"/>
      <c r="F179" s="8"/>
      <c r="G179" s="21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idden="1">
      <c r="A180" s="8"/>
      <c r="B180" s="8"/>
      <c r="C180" s="8"/>
      <c r="D180" s="8"/>
      <c r="E180" s="8"/>
      <c r="F180" s="8"/>
      <c r="G180" s="21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idden="1">
      <c r="A181" s="8"/>
      <c r="B181" s="8"/>
      <c r="C181" s="8"/>
      <c r="D181" s="8"/>
      <c r="E181" s="8"/>
      <c r="F181" s="8"/>
      <c r="G181" s="21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idden="1">
      <c r="A182" s="8"/>
      <c r="B182" s="8"/>
      <c r="C182" s="8"/>
      <c r="D182" s="8"/>
      <c r="E182" s="8"/>
      <c r="F182" s="8"/>
      <c r="G182" s="21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idden="1">
      <c r="A183" s="8"/>
      <c r="B183" s="8"/>
      <c r="C183" s="8"/>
      <c r="D183" s="8"/>
      <c r="E183" s="8"/>
      <c r="F183" s="8"/>
      <c r="G183" s="21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idden="1">
      <c r="A184" s="8"/>
      <c r="B184" s="8"/>
      <c r="C184" s="8"/>
      <c r="D184" s="8"/>
      <c r="E184" s="8"/>
      <c r="F184" s="8"/>
      <c r="G184" s="21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idden="1">
      <c r="A185" s="8"/>
      <c r="B185" s="8"/>
      <c r="C185" s="8"/>
      <c r="D185" s="8"/>
      <c r="E185" s="8"/>
      <c r="F185" s="8"/>
      <c r="G185" s="21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idden="1">
      <c r="A186" s="8"/>
      <c r="B186" s="8"/>
      <c r="C186" s="8"/>
      <c r="D186" s="8"/>
      <c r="E186" s="8"/>
      <c r="F186" s="8"/>
      <c r="G186" s="21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idden="1">
      <c r="A187" s="8"/>
      <c r="B187" s="8"/>
      <c r="C187" s="8"/>
      <c r="D187" s="8"/>
      <c r="E187" s="8"/>
      <c r="F187" s="8"/>
      <c r="G187" s="21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idden="1">
      <c r="A188" s="8"/>
      <c r="B188" s="8"/>
      <c r="C188" s="8"/>
      <c r="D188" s="8"/>
      <c r="E188" s="8"/>
      <c r="F188" s="8"/>
      <c r="G188" s="21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idden="1">
      <c r="A189" s="8"/>
      <c r="B189" s="8"/>
      <c r="C189" s="8"/>
      <c r="D189" s="8"/>
      <c r="E189" s="8"/>
      <c r="F189" s="8"/>
      <c r="G189" s="21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idden="1">
      <c r="A190" s="8"/>
      <c r="B190" s="8"/>
      <c r="C190" s="8"/>
      <c r="D190" s="8"/>
      <c r="E190" s="8"/>
      <c r="F190" s="8"/>
      <c r="G190" s="21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idden="1">
      <c r="A191" s="8"/>
      <c r="B191" s="8"/>
      <c r="C191" s="8"/>
      <c r="D191" s="8"/>
      <c r="E191" s="8"/>
      <c r="F191" s="8"/>
      <c r="G191" s="21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idden="1">
      <c r="A192" s="8"/>
      <c r="B192" s="8"/>
      <c r="C192" s="8"/>
      <c r="D192" s="8"/>
      <c r="E192" s="8"/>
      <c r="F192" s="8"/>
      <c r="G192" s="21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idden="1">
      <c r="A193" s="8"/>
      <c r="B193" s="8"/>
      <c r="C193" s="8"/>
      <c r="D193" s="8"/>
      <c r="E193" s="8"/>
      <c r="F193" s="8"/>
      <c r="G193" s="21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idden="1">
      <c r="A194" s="8"/>
      <c r="B194" s="8"/>
      <c r="C194" s="8"/>
      <c r="D194" s="8"/>
      <c r="E194" s="8"/>
      <c r="F194" s="8"/>
      <c r="G194" s="21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idden="1">
      <c r="A195" s="8"/>
      <c r="B195" s="8"/>
      <c r="C195" s="8"/>
      <c r="D195" s="8"/>
      <c r="E195" s="8"/>
      <c r="F195" s="8"/>
      <c r="G195" s="21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idden="1">
      <c r="A196" s="8"/>
      <c r="B196" s="8"/>
      <c r="C196" s="8"/>
      <c r="D196" s="8"/>
      <c r="E196" s="8"/>
      <c r="F196" s="8"/>
      <c r="G196" s="21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idden="1">
      <c r="A197" s="8"/>
      <c r="B197" s="8"/>
      <c r="C197" s="8"/>
      <c r="D197" s="8"/>
      <c r="E197" s="8"/>
      <c r="F197" s="8"/>
      <c r="G197" s="21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idden="1">
      <c r="A198" s="8"/>
      <c r="B198" s="8"/>
      <c r="C198" s="8"/>
      <c r="D198" s="8"/>
      <c r="E198" s="8"/>
      <c r="F198" s="8"/>
      <c r="G198" s="21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idden="1">
      <c r="A199" s="8"/>
      <c r="B199" s="8"/>
      <c r="C199" s="8"/>
      <c r="D199" s="8"/>
      <c r="E199" s="8"/>
      <c r="F199" s="8"/>
      <c r="G199" s="21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idden="1">
      <c r="A200" s="8"/>
      <c r="B200" s="8"/>
      <c r="C200" s="8"/>
      <c r="D200" s="8"/>
      <c r="E200" s="8"/>
      <c r="F200" s="8"/>
      <c r="G200" s="21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idden="1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>
      <c r="A680" s="8"/>
      <c r="B680" s="8"/>
      <c r="C680" s="8"/>
      <c r="D680" s="8"/>
      <c r="E680" s="8"/>
      <c r="F680" s="8"/>
      <c r="G680" s="21"/>
      <c r="H680" s="12"/>
      <c r="I680" s="12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idden="1">
      <c r="A681" s="8"/>
      <c r="B681" s="8"/>
      <c r="C681" s="8"/>
      <c r="D681" s="8"/>
      <c r="E681" s="8"/>
      <c r="F681" s="8"/>
      <c r="G681" s="21"/>
      <c r="H681" s="12"/>
      <c r="I681" s="12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idden="1">
      <c r="A682" s="8"/>
      <c r="B682" s="8"/>
      <c r="C682" s="8"/>
      <c r="D682" s="8"/>
      <c r="E682" s="8"/>
      <c r="F682" s="8"/>
      <c r="G682" s="21"/>
      <c r="H682" s="12"/>
      <c r="I682" s="12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idden="1">
      <c r="A683" s="8"/>
      <c r="B683" s="8"/>
      <c r="C683" s="8"/>
      <c r="D683" s="8"/>
      <c r="E683" s="8"/>
      <c r="F683" s="8"/>
      <c r="G683" s="21"/>
      <c r="H683" s="12"/>
      <c r="I683" s="12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idden="1">
      <c r="A684" s="8"/>
      <c r="B684" s="8"/>
      <c r="C684" s="8"/>
      <c r="D684" s="8"/>
      <c r="E684" s="8"/>
      <c r="F684" s="8"/>
      <c r="G684" s="21"/>
      <c r="H684" s="12"/>
      <c r="I684" s="12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idden="1">
      <c r="A685" s="8"/>
      <c r="B685" s="8"/>
      <c r="C685" s="8"/>
      <c r="D685" s="8"/>
      <c r="E685" s="8"/>
      <c r="F685" s="8"/>
      <c r="G685" s="21"/>
      <c r="H685" s="12"/>
      <c r="I685" s="12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idden="1">
      <c r="A686" s="8"/>
      <c r="B686" s="8"/>
      <c r="C686" s="8"/>
      <c r="D686" s="8"/>
      <c r="E686" s="8"/>
      <c r="F686" s="8"/>
      <c r="G686" s="21"/>
      <c r="H686" s="12"/>
      <c r="I686" s="12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idden="1">
      <c r="A687" s="8"/>
      <c r="B687" s="8"/>
      <c r="C687" s="8"/>
      <c r="D687" s="8"/>
      <c r="E687" s="8"/>
      <c r="F687" s="8"/>
      <c r="G687" s="21"/>
      <c r="H687" s="12"/>
      <c r="I687" s="12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idden="1">
      <c r="A688" s="8"/>
      <c r="B688" s="8"/>
      <c r="C688" s="8"/>
      <c r="D688" s="8"/>
      <c r="E688" s="8"/>
      <c r="F688" s="8"/>
      <c r="G688" s="21"/>
      <c r="H688" s="12"/>
      <c r="I688" s="12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idden="1">
      <c r="A689" s="8"/>
      <c r="B689" s="8"/>
      <c r="C689" s="8"/>
      <c r="D689" s="8"/>
      <c r="E689" s="8"/>
      <c r="F689" s="8"/>
      <c r="G689" s="21"/>
      <c r="H689" s="12"/>
      <c r="I689" s="12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idden="1">
      <c r="A690" s="8"/>
      <c r="B690" s="8"/>
      <c r="C690" s="8"/>
      <c r="D690" s="8"/>
      <c r="E690" s="8"/>
      <c r="F690" s="8"/>
      <c r="G690" s="21"/>
      <c r="H690" s="12"/>
      <c r="I690" s="12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idden="1">
      <c r="A691" s="8"/>
      <c r="B691" s="8"/>
      <c r="C691" s="8"/>
      <c r="D691" s="8"/>
      <c r="E691" s="8"/>
      <c r="F691" s="8"/>
      <c r="G691" s="21"/>
      <c r="H691" s="12"/>
      <c r="I691" s="12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idden="1">
      <c r="A692" s="8"/>
      <c r="B692" s="8"/>
      <c r="C692" s="8"/>
      <c r="D692" s="8"/>
      <c r="E692" s="8"/>
      <c r="F692" s="8"/>
      <c r="G692" s="21"/>
      <c r="H692" s="12"/>
      <c r="I692" s="12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idden="1">
      <c r="A693" s="8"/>
      <c r="B693" s="8"/>
      <c r="C693" s="8"/>
      <c r="D693" s="8"/>
      <c r="E693" s="8"/>
      <c r="F693" s="8"/>
      <c r="G693" s="21"/>
      <c r="H693" s="12"/>
      <c r="I693" s="12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idden="1">
      <c r="A694" s="8"/>
      <c r="B694" s="8"/>
      <c r="C694" s="8"/>
      <c r="D694" s="8"/>
      <c r="E694" s="8"/>
      <c r="F694" s="8"/>
      <c r="G694" s="21"/>
      <c r="H694" s="12"/>
      <c r="I694" s="12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idden="1">
      <c r="A695" s="8"/>
      <c r="B695" s="8"/>
      <c r="C695" s="8"/>
      <c r="D695" s="8"/>
      <c r="E695" s="8"/>
      <c r="F695" s="8"/>
      <c r="G695" s="21"/>
      <c r="H695" s="12"/>
      <c r="I695" s="12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idden="1">
      <c r="A696" s="8"/>
      <c r="B696" s="8"/>
      <c r="C696" s="8"/>
      <c r="D696" s="8"/>
      <c r="E696" s="8"/>
      <c r="F696" s="8"/>
      <c r="G696" s="21"/>
      <c r="H696" s="12"/>
      <c r="I696" s="12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idden="1">
      <c r="A697" s="8"/>
      <c r="B697" s="8"/>
      <c r="C697" s="8"/>
      <c r="D697" s="8"/>
      <c r="E697" s="8"/>
      <c r="F697" s="8"/>
      <c r="G697" s="21"/>
      <c r="H697" s="12"/>
      <c r="I697" s="12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idden="1">
      <c r="A698" s="8"/>
      <c r="B698" s="8"/>
      <c r="C698" s="8"/>
      <c r="D698" s="8"/>
      <c r="E698" s="8"/>
      <c r="F698" s="8"/>
      <c r="G698" s="21"/>
      <c r="H698" s="12"/>
      <c r="I698" s="12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idden="1">
      <c r="A699" s="8"/>
      <c r="B699" s="8"/>
      <c r="C699" s="8"/>
      <c r="D699" s="8"/>
      <c r="E699" s="8"/>
      <c r="F699" s="8"/>
      <c r="G699" s="21"/>
      <c r="H699" s="12"/>
      <c r="I699" s="12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idden="1">
      <c r="A700" s="8"/>
      <c r="B700" s="8"/>
      <c r="C700" s="8"/>
      <c r="D700" s="8"/>
      <c r="E700" s="8"/>
      <c r="F700" s="8"/>
      <c r="G700" s="21"/>
      <c r="H700" s="12"/>
      <c r="I700" s="12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idden="1">
      <c r="A701" s="8"/>
      <c r="B701" s="8"/>
      <c r="C701" s="8"/>
      <c r="D701" s="8"/>
      <c r="E701" s="8"/>
      <c r="F701" s="8"/>
      <c r="G701" s="21"/>
      <c r="H701" s="12"/>
      <c r="I701" s="12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idden="1">
      <c r="A702" s="8"/>
      <c r="B702" s="8"/>
      <c r="C702" s="8"/>
      <c r="D702" s="8"/>
      <c r="E702" s="8"/>
      <c r="F702" s="8"/>
      <c r="G702" s="21"/>
      <c r="H702" s="12"/>
      <c r="I702" s="12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idden="1">
      <c r="A703" s="8"/>
      <c r="B703" s="8"/>
      <c r="C703" s="8"/>
      <c r="D703" s="8"/>
      <c r="E703" s="8"/>
      <c r="F703" s="8"/>
      <c r="G703" s="21"/>
      <c r="H703" s="12"/>
      <c r="I703" s="12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idden="1">
      <c r="A704" s="8"/>
      <c r="B704" s="8"/>
      <c r="C704" s="8"/>
      <c r="D704" s="8"/>
      <c r="E704" s="8"/>
      <c r="F704" s="8"/>
      <c r="G704" s="21"/>
      <c r="H704" s="12"/>
      <c r="I704" s="12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idden="1">
      <c r="A705" s="8"/>
      <c r="B705" s="8"/>
      <c r="C705" s="8"/>
      <c r="D705" s="8"/>
      <c r="E705" s="8"/>
      <c r="F705" s="8"/>
      <c r="G705" s="21"/>
      <c r="H705" s="12"/>
      <c r="I705" s="12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idden="1">
      <c r="A706" s="8"/>
      <c r="B706" s="8"/>
      <c r="C706" s="8"/>
      <c r="D706" s="8"/>
      <c r="E706" s="8"/>
      <c r="F706" s="8"/>
      <c r="G706" s="21"/>
      <c r="H706" s="12"/>
      <c r="I706" s="12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idden="1">
      <c r="A707" s="8"/>
      <c r="B707" s="8"/>
      <c r="C707" s="8"/>
      <c r="D707" s="8"/>
      <c r="E707" s="8"/>
      <c r="F707" s="8"/>
      <c r="G707" s="21"/>
      <c r="H707" s="12"/>
      <c r="I707" s="12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idden="1">
      <c r="A708" s="8"/>
      <c r="B708" s="8"/>
      <c r="C708" s="8"/>
      <c r="D708" s="8"/>
      <c r="E708" s="8"/>
      <c r="F708" s="8"/>
      <c r="G708" s="21"/>
      <c r="H708" s="12"/>
      <c r="I708" s="12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idden="1">
      <c r="A709" s="8"/>
      <c r="B709" s="8"/>
      <c r="C709" s="8"/>
      <c r="D709" s="8"/>
      <c r="E709" s="8"/>
      <c r="F709" s="8"/>
      <c r="G709" s="21"/>
      <c r="H709" s="12"/>
      <c r="I709" s="12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idden="1">
      <c r="A710" s="8"/>
      <c r="B710" s="8"/>
      <c r="C710" s="8"/>
      <c r="D710" s="8"/>
      <c r="E710" s="8"/>
      <c r="F710" s="8"/>
      <c r="G710" s="21"/>
      <c r="H710" s="12"/>
      <c r="I710" s="12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idden="1">
      <c r="A711" s="8"/>
      <c r="B711" s="8"/>
      <c r="C711" s="8"/>
      <c r="D711" s="8"/>
      <c r="E711" s="8"/>
      <c r="F711" s="8"/>
      <c r="G711" s="21"/>
      <c r="H711" s="12"/>
      <c r="I711" s="12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idden="1">
      <c r="A712" s="8"/>
      <c r="B712" s="8"/>
      <c r="C712" s="8"/>
      <c r="D712" s="8"/>
      <c r="E712" s="8"/>
      <c r="F712" s="8"/>
      <c r="G712" s="21"/>
      <c r="H712" s="12"/>
      <c r="I712" s="12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idden="1">
      <c r="A713" s="8"/>
      <c r="B713" s="8"/>
      <c r="C713" s="8"/>
      <c r="D713" s="8"/>
      <c r="E713" s="8"/>
      <c r="F713" s="8"/>
      <c r="G713" s="21"/>
      <c r="H713" s="12"/>
      <c r="I713" s="12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idden="1">
      <c r="A714" s="8"/>
      <c r="B714" s="8"/>
      <c r="C714" s="8"/>
      <c r="D714" s="8"/>
      <c r="E714" s="8"/>
      <c r="F714" s="8"/>
      <c r="G714" s="21"/>
      <c r="H714" s="12"/>
      <c r="I714" s="12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idden="1">
      <c r="A715" s="8"/>
      <c r="B715" s="8"/>
      <c r="C715" s="8"/>
      <c r="D715" s="8"/>
      <c r="E715" s="8"/>
      <c r="F715" s="8"/>
      <c r="G715" s="21"/>
      <c r="H715" s="12"/>
      <c r="I715" s="12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idden="1">
      <c r="A716" s="8"/>
      <c r="B716" s="8"/>
      <c r="C716" s="8"/>
      <c r="D716" s="8"/>
      <c r="E716" s="8"/>
      <c r="F716" s="8"/>
      <c r="G716" s="21"/>
      <c r="H716" s="12"/>
      <c r="I716" s="12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idden="1">
      <c r="A717" s="8"/>
      <c r="B717" s="8"/>
      <c r="C717" s="8"/>
      <c r="D717" s="8"/>
      <c r="E717" s="8"/>
      <c r="F717" s="8"/>
      <c r="G717" s="21"/>
      <c r="H717" s="12"/>
      <c r="I717" s="12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idden="1">
      <c r="A718" s="8"/>
      <c r="B718" s="8"/>
      <c r="C718" s="8"/>
      <c r="D718" s="8"/>
      <c r="E718" s="8"/>
      <c r="F718" s="8"/>
      <c r="G718" s="21"/>
      <c r="H718" s="12"/>
      <c r="I718" s="12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idden="1">
      <c r="A719" s="8"/>
      <c r="B719" s="8"/>
      <c r="C719" s="8"/>
      <c r="D719" s="8"/>
      <c r="E719" s="8"/>
      <c r="F719" s="8"/>
      <c r="G719" s="21"/>
      <c r="H719" s="12"/>
      <c r="I719" s="12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idden="1">
      <c r="A720" s="8"/>
      <c r="B720" s="8"/>
      <c r="C720" s="8"/>
      <c r="D720" s="8"/>
      <c r="E720" s="8"/>
      <c r="F720" s="8"/>
      <c r="G720" s="21"/>
      <c r="H720" s="12"/>
      <c r="I720" s="12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idden="1">
      <c r="A721" s="8"/>
      <c r="B721" s="8"/>
      <c r="C721" s="8"/>
      <c r="D721" s="8"/>
      <c r="E721" s="8"/>
      <c r="F721" s="8"/>
      <c r="G721" s="21"/>
      <c r="H721" s="12"/>
      <c r="I721" s="12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idden="1">
      <c r="A722" s="8"/>
      <c r="B722" s="8"/>
      <c r="C722" s="8"/>
      <c r="D722" s="8"/>
      <c r="E722" s="8"/>
      <c r="F722" s="8"/>
      <c r="G722" s="21"/>
      <c r="H722" s="12"/>
      <c r="I722" s="12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idden="1">
      <c r="A723" s="8"/>
      <c r="B723" s="8"/>
      <c r="C723" s="8"/>
      <c r="D723" s="8"/>
      <c r="E723" s="8"/>
      <c r="F723" s="8"/>
      <c r="G723" s="21"/>
      <c r="H723" s="12"/>
      <c r="I723" s="12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idden="1">
      <c r="A724" s="8"/>
      <c r="B724" s="8"/>
      <c r="C724" s="8"/>
      <c r="D724" s="8"/>
      <c r="E724" s="8"/>
      <c r="F724" s="8"/>
      <c r="G724" s="21"/>
      <c r="H724" s="12"/>
      <c r="I724" s="12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idden="1">
      <c r="A725" s="8"/>
      <c r="B725" s="8"/>
      <c r="C725" s="8"/>
      <c r="D725" s="8"/>
      <c r="E725" s="8"/>
      <c r="F725" s="8"/>
      <c r="G725" s="21"/>
      <c r="H725" s="12"/>
      <c r="I725" s="12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idden="1">
      <c r="A726" s="8"/>
      <c r="B726" s="8"/>
      <c r="C726" s="8"/>
      <c r="D726" s="8"/>
      <c r="E726" s="8"/>
      <c r="F726" s="8"/>
      <c r="G726" s="21"/>
      <c r="H726" s="12"/>
      <c r="I726" s="12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idden="1">
      <c r="A727" s="8"/>
      <c r="B727" s="8"/>
      <c r="C727" s="8"/>
      <c r="D727" s="8"/>
      <c r="E727" s="8"/>
      <c r="F727" s="8"/>
      <c r="G727" s="21"/>
      <c r="H727" s="12"/>
      <c r="I727" s="12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idden="1">
      <c r="A728" s="8"/>
      <c r="B728" s="8"/>
      <c r="C728" s="8"/>
      <c r="D728" s="8"/>
      <c r="E728" s="8"/>
      <c r="F728" s="8"/>
      <c r="G728" s="21"/>
      <c r="H728" s="12"/>
      <c r="I728" s="12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idden="1">
      <c r="A729" s="8"/>
      <c r="B729" s="8"/>
      <c r="C729" s="8"/>
      <c r="D729" s="8"/>
      <c r="E729" s="8"/>
      <c r="F729" s="8"/>
      <c r="G729" s="21"/>
      <c r="H729" s="12"/>
      <c r="I729" s="12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idden="1">
      <c r="A730" s="8"/>
      <c r="B730" s="8"/>
      <c r="C730" s="8"/>
      <c r="D730" s="8"/>
      <c r="E730" s="8"/>
      <c r="F730" s="8"/>
      <c r="G730" s="21"/>
      <c r="H730" s="12"/>
      <c r="I730" s="12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idden="1">
      <c r="A731" s="8"/>
      <c r="B731" s="8"/>
      <c r="C731" s="8"/>
      <c r="D731" s="8"/>
      <c r="E731" s="8"/>
      <c r="F731" s="8"/>
      <c r="G731" s="21"/>
      <c r="H731" s="12"/>
      <c r="I731" s="12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idden="1">
      <c r="A732" s="8"/>
      <c r="B732" s="8"/>
      <c r="C732" s="8"/>
      <c r="D732" s="8"/>
      <c r="E732" s="8"/>
      <c r="F732" s="8"/>
      <c r="G732" s="21"/>
      <c r="H732" s="12"/>
      <c r="I732" s="12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idden="1">
      <c r="A733" s="8"/>
      <c r="B733" s="8"/>
      <c r="C733" s="8"/>
      <c r="D733" s="8"/>
      <c r="E733" s="8"/>
      <c r="F733" s="8"/>
      <c r="G733" s="21"/>
      <c r="H733" s="12"/>
      <c r="I733" s="12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idden="1">
      <c r="A734" s="8"/>
      <c r="B734" s="8"/>
      <c r="C734" s="8"/>
      <c r="D734" s="8"/>
      <c r="E734" s="8"/>
      <c r="F734" s="8"/>
      <c r="G734" s="21"/>
      <c r="H734" s="12"/>
      <c r="I734" s="1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idden="1">
      <c r="A735" s="8"/>
      <c r="B735" s="8"/>
      <c r="C735" s="8"/>
      <c r="D735" s="8"/>
      <c r="E735" s="8"/>
      <c r="F735" s="8"/>
      <c r="G735" s="21"/>
      <c r="H735" s="12"/>
      <c r="I735" s="12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idden="1">
      <c r="A736" s="8"/>
      <c r="B736" s="8"/>
      <c r="C736" s="8"/>
      <c r="D736" s="8"/>
      <c r="E736" s="8"/>
      <c r="F736" s="8"/>
      <c r="G736" s="21"/>
      <c r="H736" s="12"/>
      <c r="I736" s="12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idden="1">
      <c r="A737" s="8"/>
      <c r="B737" s="8"/>
      <c r="C737" s="8"/>
      <c r="D737" s="8"/>
      <c r="E737" s="8"/>
      <c r="F737" s="8"/>
      <c r="G737" s="21"/>
      <c r="H737" s="12"/>
      <c r="I737" s="12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idden="1">
      <c r="A738" s="8"/>
      <c r="B738" s="8"/>
      <c r="C738" s="8"/>
      <c r="D738" s="8"/>
      <c r="E738" s="8"/>
      <c r="F738" s="8"/>
      <c r="G738" s="21"/>
      <c r="H738" s="12"/>
      <c r="I738" s="12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idden="1">
      <c r="A739" s="8"/>
      <c r="B739" s="8"/>
      <c r="C739" s="8"/>
      <c r="D739" s="8"/>
      <c r="E739" s="8"/>
      <c r="F739" s="8"/>
      <c r="G739" s="21"/>
      <c r="H739" s="12"/>
      <c r="I739" s="12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idden="1">
      <c r="A740" s="8"/>
      <c r="B740" s="8"/>
      <c r="C740" s="8"/>
      <c r="D740" s="8"/>
      <c r="E740" s="8"/>
      <c r="F740" s="8"/>
      <c r="G740" s="21"/>
      <c r="H740" s="12"/>
      <c r="I740" s="12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idden="1">
      <c r="A741" s="8"/>
      <c r="B741" s="8"/>
      <c r="C741" s="8"/>
      <c r="D741" s="8"/>
      <c r="E741" s="8"/>
      <c r="F741" s="8"/>
      <c r="G741" s="21"/>
      <c r="H741" s="12"/>
      <c r="I741" s="12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idden="1">
      <c r="A742" s="8"/>
      <c r="B742" s="8"/>
      <c r="C742" s="8"/>
      <c r="D742" s="8"/>
      <c r="E742" s="8"/>
      <c r="F742" s="8"/>
      <c r="G742" s="21"/>
      <c r="H742" s="12"/>
      <c r="I742" s="12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idden="1">
      <c r="A743" s="8"/>
      <c r="B743" s="8"/>
      <c r="C743" s="8"/>
      <c r="D743" s="8"/>
      <c r="E743" s="8"/>
      <c r="F743" s="8"/>
      <c r="G743" s="21"/>
      <c r="H743" s="12"/>
      <c r="I743" s="12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idden="1">
      <c r="A744" s="8"/>
      <c r="B744" s="8"/>
      <c r="C744" s="8"/>
      <c r="D744" s="8"/>
      <c r="E744" s="8"/>
      <c r="F744" s="8"/>
      <c r="G744" s="21"/>
      <c r="H744" s="12"/>
      <c r="I744" s="12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idden="1">
      <c r="A745" s="8"/>
      <c r="B745" s="8"/>
      <c r="C745" s="8"/>
      <c r="D745" s="8"/>
      <c r="E745" s="8"/>
      <c r="F745" s="8"/>
      <c r="G745" s="21"/>
      <c r="H745" s="12"/>
      <c r="I745" s="12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idden="1">
      <c r="A746" s="8"/>
      <c r="B746" s="8"/>
      <c r="C746" s="8"/>
      <c r="D746" s="8"/>
      <c r="E746" s="8"/>
      <c r="F746" s="8"/>
      <c r="G746" s="21"/>
      <c r="H746" s="12"/>
      <c r="I746" s="12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idden="1">
      <c r="A747" s="8"/>
      <c r="B747" s="8"/>
      <c r="C747" s="8"/>
      <c r="D747" s="8"/>
      <c r="E747" s="8"/>
      <c r="F747" s="8"/>
      <c r="G747" s="21"/>
      <c r="H747" s="12"/>
      <c r="I747" s="12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idden="1">
      <c r="A748" s="8"/>
      <c r="B748" s="8"/>
      <c r="C748" s="8"/>
      <c r="D748" s="8"/>
      <c r="E748" s="8"/>
      <c r="F748" s="8"/>
      <c r="G748" s="21"/>
      <c r="H748" s="12"/>
      <c r="I748" s="12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idden="1">
      <c r="A749" s="8"/>
      <c r="B749" s="8"/>
      <c r="C749" s="8"/>
      <c r="D749" s="8"/>
      <c r="E749" s="8"/>
      <c r="F749" s="8"/>
      <c r="G749" s="21"/>
      <c r="H749" s="12"/>
      <c r="I749" s="12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idden="1">
      <c r="A750" s="8"/>
      <c r="B750" s="8"/>
      <c r="C750" s="8"/>
      <c r="D750" s="8"/>
      <c r="E750" s="8"/>
      <c r="F750" s="8"/>
      <c r="G750" s="21"/>
      <c r="H750" s="12"/>
      <c r="I750" s="12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idden="1">
      <c r="A751" s="8"/>
      <c r="B751" s="8"/>
      <c r="C751" s="8"/>
      <c r="D751" s="8"/>
      <c r="E751" s="8"/>
      <c r="F751" s="8"/>
      <c r="G751" s="21"/>
      <c r="H751" s="12"/>
      <c r="I751" s="12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idden="1">
      <c r="A752" s="8"/>
      <c r="B752" s="8"/>
      <c r="C752" s="8"/>
      <c r="D752" s="8"/>
      <c r="E752" s="8"/>
      <c r="F752" s="8"/>
      <c r="G752" s="21"/>
      <c r="H752" s="12"/>
      <c r="I752" s="12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idden="1">
      <c r="A753" s="8"/>
      <c r="B753" s="8"/>
      <c r="C753" s="8"/>
      <c r="D753" s="8"/>
      <c r="E753" s="8"/>
      <c r="F753" s="8"/>
      <c r="G753" s="21"/>
      <c r="H753" s="12"/>
      <c r="I753" s="12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idden="1">
      <c r="A754" s="8"/>
      <c r="B754" s="8"/>
      <c r="C754" s="8"/>
      <c r="D754" s="8"/>
      <c r="E754" s="8"/>
      <c r="F754" s="8"/>
      <c r="G754" s="21"/>
      <c r="H754" s="12"/>
      <c r="I754" s="12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idden="1">
      <c r="A755" s="8"/>
      <c r="B755" s="8"/>
      <c r="C755" s="8"/>
      <c r="D755" s="8"/>
      <c r="E755" s="8"/>
      <c r="F755" s="8"/>
      <c r="G755" s="21"/>
      <c r="H755" s="12"/>
      <c r="I755" s="12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idden="1">
      <c r="A756" s="8"/>
      <c r="B756" s="8"/>
      <c r="C756" s="8"/>
      <c r="D756" s="8"/>
      <c r="E756" s="8"/>
      <c r="F756" s="8"/>
      <c r="G756" s="21"/>
      <c r="H756" s="12"/>
      <c r="I756" s="12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idden="1">
      <c r="A757" s="8"/>
      <c r="B757" s="8"/>
      <c r="C757" s="8"/>
      <c r="D757" s="8"/>
      <c r="E757" s="8"/>
      <c r="F757" s="8"/>
      <c r="G757" s="21"/>
      <c r="H757" s="12"/>
      <c r="I757" s="12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idden="1">
      <c r="A758" s="8"/>
      <c r="B758" s="8"/>
      <c r="C758" s="8"/>
      <c r="D758" s="8"/>
      <c r="E758" s="8"/>
      <c r="F758" s="8"/>
      <c r="G758" s="21"/>
      <c r="H758" s="12"/>
      <c r="I758" s="12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idden="1">
      <c r="A759" s="8"/>
      <c r="B759" s="8"/>
      <c r="C759" s="8"/>
      <c r="D759" s="8"/>
      <c r="E759" s="8"/>
      <c r="F759" s="8"/>
      <c r="G759" s="21"/>
      <c r="H759" s="12"/>
      <c r="I759" s="12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idden="1">
      <c r="A760" s="8"/>
      <c r="B760" s="8"/>
      <c r="C760" s="8"/>
      <c r="D760" s="8"/>
      <c r="E760" s="8"/>
      <c r="F760" s="8"/>
      <c r="G760" s="21"/>
      <c r="H760" s="12"/>
      <c r="I760" s="12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idden="1">
      <c r="A761" s="8"/>
      <c r="B761" s="8"/>
      <c r="C761" s="8"/>
      <c r="D761" s="8"/>
      <c r="E761" s="8"/>
      <c r="F761" s="8"/>
      <c r="G761" s="21"/>
      <c r="H761" s="12"/>
      <c r="I761" s="12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idden="1">
      <c r="A762" s="8"/>
      <c r="B762" s="8"/>
      <c r="C762" s="8"/>
      <c r="D762" s="8"/>
      <c r="E762" s="8"/>
      <c r="F762" s="8"/>
      <c r="G762" s="21"/>
      <c r="H762" s="12"/>
      <c r="I762" s="12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idden="1">
      <c r="A763" s="8"/>
      <c r="B763" s="8"/>
      <c r="C763" s="8"/>
      <c r="D763" s="8"/>
      <c r="E763" s="8"/>
      <c r="F763" s="8"/>
      <c r="G763" s="21"/>
      <c r="H763" s="12"/>
      <c r="I763" s="12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idden="1">
      <c r="A764" s="8"/>
      <c r="B764" s="8"/>
      <c r="C764" s="8"/>
      <c r="D764" s="8"/>
      <c r="E764" s="8"/>
      <c r="F764" s="8"/>
      <c r="G764" s="21"/>
      <c r="H764" s="12"/>
      <c r="I764" s="12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idden="1">
      <c r="A765" s="8"/>
      <c r="B765" s="8"/>
      <c r="C765" s="8"/>
      <c r="D765" s="8"/>
      <c r="E765" s="8"/>
      <c r="F765" s="8"/>
      <c r="G765" s="21"/>
      <c r="H765" s="12"/>
      <c r="I765" s="12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idden="1">
      <c r="A766" s="8"/>
      <c r="B766" s="8"/>
      <c r="C766" s="8"/>
      <c r="D766" s="8"/>
      <c r="E766" s="8"/>
      <c r="F766" s="8"/>
      <c r="G766" s="21"/>
      <c r="H766" s="12"/>
      <c r="I766" s="12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idden="1">
      <c r="A767" s="8"/>
      <c r="B767" s="8"/>
      <c r="C767" s="8"/>
      <c r="D767" s="8"/>
      <c r="E767" s="8"/>
      <c r="F767" s="8"/>
      <c r="G767" s="21"/>
      <c r="H767" s="12"/>
      <c r="I767" s="12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idden="1">
      <c r="A768" s="8"/>
      <c r="B768" s="8"/>
      <c r="C768" s="8"/>
      <c r="D768" s="8"/>
      <c r="E768" s="8"/>
      <c r="F768" s="8"/>
      <c r="G768" s="21"/>
      <c r="H768" s="12"/>
      <c r="I768" s="12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idden="1">
      <c r="A769" s="8"/>
      <c r="B769" s="8"/>
      <c r="C769" s="8"/>
      <c r="D769" s="8"/>
      <c r="E769" s="8"/>
      <c r="F769" s="8"/>
      <c r="G769" s="21"/>
      <c r="H769" s="12"/>
      <c r="I769" s="12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idden="1">
      <c r="A770" s="8"/>
      <c r="B770" s="8"/>
      <c r="C770" s="8"/>
      <c r="D770" s="8"/>
      <c r="E770" s="8"/>
      <c r="F770" s="8"/>
      <c r="G770" s="21"/>
      <c r="H770" s="12"/>
      <c r="I770" s="12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idden="1">
      <c r="A771" s="8"/>
      <c r="B771" s="8"/>
      <c r="C771" s="8"/>
      <c r="D771" s="8"/>
      <c r="E771" s="8"/>
      <c r="F771" s="8"/>
      <c r="G771" s="21"/>
      <c r="H771" s="12"/>
      <c r="I771" s="12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idden="1">
      <c r="A772" s="8"/>
      <c r="B772" s="8"/>
      <c r="C772" s="8"/>
      <c r="D772" s="8"/>
      <c r="E772" s="8"/>
      <c r="F772" s="8"/>
      <c r="G772" s="21"/>
      <c r="H772" s="12"/>
      <c r="I772" s="12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idden="1">
      <c r="A773" s="8"/>
      <c r="B773" s="8"/>
      <c r="C773" s="8"/>
      <c r="D773" s="8"/>
      <c r="E773" s="8"/>
      <c r="F773" s="8"/>
      <c r="G773" s="21"/>
      <c r="H773" s="12"/>
      <c r="I773" s="12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idden="1">
      <c r="A774" s="8"/>
      <c r="B774" s="8"/>
      <c r="C774" s="8"/>
      <c r="D774" s="8"/>
      <c r="E774" s="8"/>
      <c r="F774" s="8"/>
      <c r="G774" s="21"/>
      <c r="H774" s="12"/>
      <c r="I774" s="12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idden="1">
      <c r="A775" s="8"/>
      <c r="B775" s="8"/>
      <c r="C775" s="8"/>
      <c r="D775" s="8"/>
      <c r="E775" s="8"/>
      <c r="F775" s="8"/>
      <c r="G775" s="21"/>
      <c r="H775" s="12"/>
      <c r="I775" s="12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idden="1">
      <c r="A776" s="8"/>
      <c r="B776" s="8"/>
      <c r="C776" s="8"/>
      <c r="D776" s="8"/>
      <c r="E776" s="8"/>
      <c r="F776" s="8"/>
      <c r="G776" s="21"/>
      <c r="H776" s="12"/>
      <c r="I776" s="12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idden="1">
      <c r="A777" s="8"/>
      <c r="B777" s="8"/>
      <c r="C777" s="8"/>
      <c r="D777" s="8"/>
      <c r="E777" s="8"/>
      <c r="F777" s="8"/>
      <c r="G777" s="21"/>
      <c r="H777" s="12"/>
      <c r="I777" s="12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idden="1">
      <c r="A778" s="8"/>
      <c r="B778" s="8"/>
      <c r="C778" s="8"/>
      <c r="D778" s="8"/>
      <c r="E778" s="8"/>
      <c r="F778" s="8"/>
      <c r="G778" s="21"/>
      <c r="H778" s="12"/>
      <c r="I778" s="12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idden="1">
      <c r="A779" s="8"/>
      <c r="B779" s="8"/>
      <c r="C779" s="8"/>
      <c r="D779" s="8"/>
      <c r="E779" s="8"/>
      <c r="F779" s="8"/>
      <c r="G779" s="21"/>
      <c r="H779" s="12"/>
      <c r="I779" s="12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idden="1">
      <c r="A780" s="8"/>
      <c r="B780" s="8"/>
      <c r="C780" s="8"/>
      <c r="D780" s="8"/>
      <c r="E780" s="8"/>
      <c r="F780" s="8"/>
      <c r="G780" s="21"/>
      <c r="H780" s="12"/>
      <c r="I780" s="12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idden="1">
      <c r="A781" s="8"/>
      <c r="B781" s="8"/>
      <c r="C781" s="8"/>
      <c r="D781" s="8"/>
      <c r="E781" s="8"/>
      <c r="F781" s="8"/>
      <c r="G781" s="21"/>
      <c r="H781" s="12"/>
      <c r="I781" s="12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idden="1">
      <c r="A782" s="8"/>
      <c r="B782" s="8"/>
      <c r="C782" s="8"/>
      <c r="D782" s="8"/>
      <c r="E782" s="8"/>
      <c r="F782" s="8"/>
      <c r="G782" s="21"/>
      <c r="H782" s="12"/>
      <c r="I782" s="12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idden="1">
      <c r="A783" s="8"/>
      <c r="B783" s="8"/>
      <c r="C783" s="8"/>
      <c r="D783" s="8"/>
      <c r="E783" s="8"/>
      <c r="F783" s="8"/>
      <c r="G783" s="21"/>
      <c r="H783" s="12"/>
      <c r="I783" s="12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idden="1">
      <c r="A784" s="8"/>
      <c r="B784" s="8"/>
      <c r="C784" s="8"/>
      <c r="D784" s="8"/>
      <c r="E784" s="8"/>
      <c r="F784" s="8"/>
      <c r="G784" s="21"/>
      <c r="H784" s="12"/>
      <c r="I784" s="12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idden="1">
      <c r="A785" s="8"/>
      <c r="B785" s="8"/>
      <c r="C785" s="8"/>
      <c r="D785" s="8"/>
      <c r="E785" s="8"/>
      <c r="F785" s="8"/>
      <c r="G785" s="21"/>
      <c r="H785" s="12"/>
      <c r="I785" s="12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idden="1">
      <c r="A786" s="8"/>
      <c r="B786" s="8"/>
      <c r="C786" s="8"/>
      <c r="D786" s="8"/>
      <c r="E786" s="8"/>
      <c r="F786" s="8"/>
      <c r="G786" s="21"/>
      <c r="H786" s="12"/>
      <c r="I786" s="12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idden="1">
      <c r="A787" s="8"/>
      <c r="B787" s="8"/>
      <c r="C787" s="8"/>
      <c r="D787" s="8"/>
      <c r="E787" s="8"/>
      <c r="F787" s="8"/>
      <c r="G787" s="21"/>
      <c r="H787" s="12"/>
      <c r="I787" s="12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idden="1">
      <c r="A788" s="8"/>
      <c r="B788" s="8"/>
      <c r="C788" s="8"/>
      <c r="D788" s="8"/>
      <c r="E788" s="8"/>
      <c r="F788" s="8"/>
      <c r="G788" s="21"/>
      <c r="H788" s="12"/>
      <c r="I788" s="12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idden="1">
      <c r="A789" s="8"/>
      <c r="B789" s="8"/>
      <c r="C789" s="8"/>
      <c r="D789" s="8"/>
      <c r="E789" s="8"/>
      <c r="F789" s="8"/>
      <c r="G789" s="21"/>
      <c r="H789" s="12"/>
      <c r="I789" s="12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idden="1">
      <c r="A790" s="8"/>
      <c r="B790" s="8"/>
      <c r="C790" s="8"/>
      <c r="D790" s="8"/>
      <c r="E790" s="8"/>
      <c r="F790" s="8"/>
      <c r="G790" s="21"/>
      <c r="H790" s="12"/>
      <c r="I790" s="12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idden="1">
      <c r="A791" s="8"/>
      <c r="B791" s="8"/>
      <c r="C791" s="8"/>
      <c r="D791" s="8"/>
      <c r="E791" s="8"/>
      <c r="F791" s="8"/>
      <c r="G791" s="21"/>
      <c r="H791" s="12"/>
      <c r="I791" s="12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idden="1">
      <c r="A792" s="8"/>
      <c r="B792" s="8"/>
      <c r="C792" s="8"/>
      <c r="D792" s="8"/>
      <c r="E792" s="8"/>
      <c r="F792" s="8"/>
      <c r="G792" s="21"/>
      <c r="H792" s="12"/>
      <c r="I792" s="12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idden="1">
      <c r="A793" s="8"/>
      <c r="B793" s="8"/>
      <c r="C793" s="8"/>
      <c r="D793" s="8"/>
      <c r="E793" s="8"/>
      <c r="F793" s="8"/>
      <c r="G793" s="21"/>
      <c r="H793" s="12"/>
      <c r="I793" s="12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idden="1">
      <c r="A794" s="8"/>
      <c r="B794" s="8"/>
      <c r="C794" s="8"/>
      <c r="D794" s="8"/>
      <c r="E794" s="8"/>
      <c r="F794" s="8"/>
      <c r="G794" s="21"/>
      <c r="H794" s="12"/>
      <c r="I794" s="12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idden="1">
      <c r="A795" s="8"/>
      <c r="B795" s="8"/>
      <c r="C795" s="8"/>
      <c r="D795" s="8"/>
      <c r="E795" s="8"/>
      <c r="F795" s="8"/>
      <c r="G795" s="21"/>
      <c r="H795" s="12"/>
      <c r="I795" s="12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idden="1">
      <c r="A796" s="8"/>
      <c r="B796" s="8"/>
      <c r="C796" s="8"/>
      <c r="D796" s="8"/>
      <c r="E796" s="8"/>
      <c r="F796" s="8"/>
      <c r="G796" s="21"/>
      <c r="H796" s="12"/>
      <c r="I796" s="12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idden="1">
      <c r="A797" s="8"/>
      <c r="B797" s="8"/>
      <c r="C797" s="8"/>
      <c r="D797" s="8"/>
      <c r="E797" s="8"/>
      <c r="F797" s="8"/>
      <c r="G797" s="21"/>
      <c r="H797" s="12"/>
      <c r="I797" s="12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idden="1">
      <c r="A798" s="8"/>
      <c r="B798" s="8"/>
      <c r="C798" s="8"/>
      <c r="D798" s="8"/>
      <c r="E798" s="8"/>
      <c r="F798" s="8"/>
      <c r="G798" s="21"/>
      <c r="H798" s="12"/>
      <c r="I798" s="12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idden="1">
      <c r="A799" s="8"/>
      <c r="B799" s="8"/>
      <c r="C799" s="8"/>
      <c r="D799" s="8"/>
      <c r="E799" s="8"/>
      <c r="F799" s="8"/>
      <c r="G799" s="21"/>
      <c r="H799" s="12"/>
      <c r="I799" s="12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idden="1">
      <c r="A800" s="8"/>
      <c r="B800" s="8"/>
      <c r="C800" s="8"/>
      <c r="D800" s="8"/>
      <c r="E800" s="8"/>
      <c r="F800" s="8"/>
      <c r="G800" s="21"/>
      <c r="H800" s="12"/>
      <c r="I800" s="12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idden="1">
      <c r="A801" s="8"/>
      <c r="B801" s="8"/>
      <c r="C801" s="8"/>
      <c r="D801" s="8"/>
      <c r="E801" s="8"/>
      <c r="F801" s="8"/>
      <c r="G801" s="21"/>
      <c r="H801" s="12"/>
      <c r="I801" s="12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idden="1">
      <c r="A802" s="8"/>
      <c r="B802" s="8"/>
      <c r="C802" s="8"/>
      <c r="D802" s="8"/>
      <c r="E802" s="8"/>
      <c r="F802" s="8"/>
      <c r="G802" s="21"/>
      <c r="H802" s="12"/>
      <c r="I802" s="12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idden="1">
      <c r="A803" s="8"/>
      <c r="B803" s="8"/>
      <c r="C803" s="8"/>
      <c r="D803" s="8"/>
      <c r="E803" s="8"/>
      <c r="F803" s="8"/>
      <c r="G803" s="21"/>
      <c r="H803" s="12"/>
      <c r="I803" s="12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idden="1">
      <c r="A804" s="8"/>
      <c r="B804" s="8"/>
      <c r="C804" s="8"/>
      <c r="D804" s="8"/>
      <c r="E804" s="8"/>
      <c r="F804" s="8"/>
      <c r="G804" s="21"/>
      <c r="H804" s="12"/>
      <c r="I804" s="12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idden="1">
      <c r="A805" s="8"/>
      <c r="B805" s="8"/>
      <c r="C805" s="8"/>
      <c r="D805" s="8"/>
      <c r="E805" s="8"/>
      <c r="F805" s="8"/>
      <c r="G805" s="21"/>
      <c r="H805" s="12"/>
      <c r="I805" s="12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idden="1">
      <c r="A806" s="8"/>
      <c r="B806" s="8"/>
      <c r="C806" s="8"/>
      <c r="D806" s="8"/>
      <c r="E806" s="8"/>
      <c r="F806" s="8"/>
      <c r="G806" s="21"/>
      <c r="H806" s="12"/>
      <c r="I806" s="12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idden="1">
      <c r="A807" s="8"/>
      <c r="B807" s="8"/>
      <c r="C807" s="8"/>
      <c r="D807" s="8"/>
      <c r="E807" s="8"/>
      <c r="F807" s="8"/>
      <c r="G807" s="21"/>
      <c r="H807" s="12"/>
      <c r="I807" s="12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idden="1">
      <c r="A808" s="8"/>
      <c r="B808" s="8"/>
      <c r="C808" s="8"/>
      <c r="D808" s="8"/>
      <c r="E808" s="8"/>
      <c r="F808" s="8"/>
      <c r="G808" s="21"/>
      <c r="H808" s="12"/>
      <c r="I808" s="12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idden="1">
      <c r="A809" s="8"/>
      <c r="B809" s="8"/>
      <c r="C809" s="8"/>
      <c r="D809" s="8"/>
      <c r="E809" s="8"/>
      <c r="F809" s="8"/>
      <c r="G809" s="21"/>
      <c r="H809" s="12"/>
      <c r="I809" s="12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idden="1">
      <c r="A810" s="8"/>
      <c r="B810" s="8"/>
      <c r="C810" s="8"/>
      <c r="D810" s="8"/>
      <c r="E810" s="8"/>
      <c r="F810" s="8"/>
      <c r="G810" s="21"/>
      <c r="H810" s="12"/>
      <c r="I810" s="12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idden="1">
      <c r="A811" s="8"/>
      <c r="B811" s="8"/>
      <c r="C811" s="8"/>
      <c r="D811" s="8"/>
      <c r="E811" s="8"/>
      <c r="F811" s="8"/>
      <c r="G811" s="21"/>
      <c r="H811" s="12"/>
      <c r="I811" s="12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idden="1">
      <c r="A812" s="8"/>
      <c r="B812" s="8"/>
      <c r="C812" s="8"/>
      <c r="D812" s="8"/>
      <c r="E812" s="8"/>
      <c r="F812" s="8"/>
      <c r="G812" s="21"/>
      <c r="H812" s="12"/>
      <c r="I812" s="12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idden="1">
      <c r="A813" s="8"/>
      <c r="B813" s="8"/>
      <c r="C813" s="8"/>
      <c r="D813" s="8"/>
      <c r="E813" s="8"/>
      <c r="F813" s="8"/>
      <c r="G813" s="21"/>
      <c r="H813" s="12"/>
      <c r="I813" s="12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idden="1">
      <c r="A814" s="8"/>
      <c r="B814" s="8"/>
      <c r="C814" s="8"/>
      <c r="D814" s="8"/>
      <c r="E814" s="8"/>
      <c r="F814" s="8"/>
      <c r="G814" s="21"/>
      <c r="H814" s="12"/>
      <c r="I814" s="12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idden="1">
      <c r="A815" s="8"/>
      <c r="B815" s="8"/>
      <c r="C815" s="8"/>
      <c r="D815" s="8"/>
      <c r="E815" s="8"/>
      <c r="F815" s="8"/>
      <c r="G815" s="21"/>
      <c r="H815" s="12"/>
      <c r="I815" s="12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idden="1">
      <c r="A816" s="8"/>
      <c r="B816" s="8"/>
      <c r="C816" s="8"/>
      <c r="D816" s="8"/>
      <c r="E816" s="8"/>
      <c r="F816" s="8"/>
      <c r="G816" s="21"/>
      <c r="H816" s="12"/>
      <c r="I816" s="12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idden="1">
      <c r="A817" s="8"/>
      <c r="B817" s="8"/>
      <c r="C817" s="8"/>
      <c r="D817" s="8"/>
      <c r="E817" s="8"/>
      <c r="F817" s="8"/>
      <c r="G817" s="21"/>
      <c r="H817" s="12"/>
      <c r="I817" s="12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idden="1">
      <c r="A818" s="8"/>
      <c r="B818" s="8"/>
      <c r="C818" s="8"/>
      <c r="D818" s="8"/>
      <c r="E818" s="8"/>
      <c r="F818" s="8"/>
      <c r="G818" s="21"/>
      <c r="H818" s="12"/>
      <c r="I818" s="12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idden="1">
      <c r="A819" s="8"/>
      <c r="B819" s="8"/>
      <c r="C819" s="8"/>
      <c r="D819" s="8"/>
      <c r="E819" s="8"/>
      <c r="F819" s="8"/>
      <c r="G819" s="21"/>
      <c r="H819" s="12"/>
      <c r="I819" s="12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idden="1">
      <c r="A820" s="8"/>
      <c r="B820" s="8"/>
      <c r="C820" s="8"/>
      <c r="D820" s="8"/>
      <c r="E820" s="8"/>
      <c r="F820" s="8"/>
      <c r="G820" s="21"/>
      <c r="H820" s="12"/>
      <c r="I820" s="12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idden="1">
      <c r="A821" s="8"/>
      <c r="B821" s="8"/>
      <c r="C821" s="8"/>
      <c r="D821" s="8"/>
      <c r="E821" s="8"/>
      <c r="F821" s="8"/>
      <c r="G821" s="21"/>
      <c r="H821" s="12"/>
      <c r="I821" s="12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idden="1">
      <c r="A822" s="8"/>
      <c r="B822" s="8"/>
      <c r="C822" s="8"/>
      <c r="D822" s="8"/>
      <c r="E822" s="8"/>
      <c r="F822" s="8"/>
      <c r="G822" s="21"/>
      <c r="H822" s="12"/>
      <c r="I822" s="12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idden="1">
      <c r="A823" s="8"/>
      <c r="B823" s="8"/>
      <c r="C823" s="8"/>
      <c r="D823" s="8"/>
      <c r="E823" s="8"/>
      <c r="F823" s="8"/>
      <c r="G823" s="21"/>
      <c r="H823" s="12"/>
      <c r="I823" s="12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idden="1">
      <c r="A824" s="8"/>
      <c r="B824" s="8"/>
      <c r="C824" s="8"/>
      <c r="D824" s="8"/>
      <c r="E824" s="8"/>
      <c r="F824" s="8"/>
      <c r="G824" s="21"/>
      <c r="H824" s="12"/>
      <c r="I824" s="12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idden="1">
      <c r="A825" s="8"/>
      <c r="B825" s="8"/>
      <c r="C825" s="8"/>
      <c r="D825" s="8"/>
      <c r="E825" s="8"/>
      <c r="F825" s="8"/>
      <c r="G825" s="21"/>
      <c r="H825" s="12"/>
      <c r="I825" s="12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idden="1">
      <c r="A826" s="8"/>
      <c r="B826" s="8"/>
      <c r="C826" s="8"/>
      <c r="D826" s="8"/>
      <c r="E826" s="8"/>
      <c r="F826" s="8"/>
      <c r="G826" s="21"/>
      <c r="H826" s="12"/>
      <c r="I826" s="12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idden="1">
      <c r="A827" s="8"/>
      <c r="B827" s="8"/>
      <c r="C827" s="8"/>
      <c r="D827" s="8"/>
      <c r="E827" s="8"/>
      <c r="F827" s="8"/>
      <c r="G827" s="21"/>
      <c r="H827" s="12"/>
      <c r="I827" s="12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idden="1">
      <c r="A828" s="8"/>
      <c r="B828" s="8"/>
      <c r="C828" s="8"/>
      <c r="D828" s="8"/>
      <c r="E828" s="8"/>
      <c r="F828" s="8"/>
      <c r="G828" s="21"/>
      <c r="H828" s="12"/>
      <c r="I828" s="12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idden="1">
      <c r="A829" s="8"/>
      <c r="B829" s="8"/>
      <c r="C829" s="8"/>
      <c r="D829" s="8"/>
      <c r="E829" s="8"/>
      <c r="F829" s="8"/>
      <c r="G829" s="21"/>
      <c r="H829" s="12"/>
      <c r="I829" s="12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idden="1">
      <c r="A830" s="8"/>
      <c r="B830" s="8"/>
      <c r="C830" s="8"/>
      <c r="D830" s="8"/>
      <c r="E830" s="8"/>
      <c r="F830" s="8"/>
      <c r="G830" s="21"/>
      <c r="H830" s="12"/>
      <c r="I830" s="12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idden="1">
      <c r="A831" s="8"/>
      <c r="B831" s="8"/>
      <c r="C831" s="8"/>
      <c r="D831" s="8"/>
      <c r="E831" s="8"/>
      <c r="F831" s="8"/>
      <c r="G831" s="21"/>
      <c r="H831" s="12"/>
      <c r="I831" s="12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idden="1">
      <c r="A832" s="8"/>
      <c r="B832" s="8"/>
      <c r="C832" s="8"/>
      <c r="D832" s="8"/>
      <c r="E832" s="8"/>
      <c r="F832" s="8"/>
      <c r="G832" s="21"/>
      <c r="H832" s="12"/>
      <c r="I832" s="12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idden="1">
      <c r="A833" s="8"/>
      <c r="B833" s="8"/>
      <c r="C833" s="8"/>
      <c r="D833" s="8"/>
      <c r="E833" s="8"/>
      <c r="F833" s="8"/>
      <c r="G833" s="21"/>
      <c r="H833" s="12"/>
      <c r="I833" s="12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idden="1">
      <c r="A834" s="8"/>
      <c r="B834" s="8"/>
      <c r="C834" s="8"/>
      <c r="D834" s="8"/>
      <c r="E834" s="8"/>
      <c r="F834" s="8"/>
      <c r="G834" s="21"/>
      <c r="H834" s="12"/>
      <c r="I834" s="12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idden="1">
      <c r="A835" s="8"/>
      <c r="B835" s="8"/>
      <c r="C835" s="8"/>
      <c r="D835" s="8"/>
      <c r="E835" s="8"/>
      <c r="F835" s="8"/>
      <c r="G835" s="21"/>
      <c r="H835" s="12"/>
      <c r="I835" s="12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idden="1">
      <c r="A836" s="8"/>
      <c r="B836" s="8"/>
      <c r="C836" s="8"/>
      <c r="D836" s="8"/>
      <c r="E836" s="8"/>
      <c r="F836" s="8"/>
      <c r="G836" s="21"/>
      <c r="H836" s="12"/>
      <c r="I836" s="12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idden="1">
      <c r="A837" s="8"/>
      <c r="B837" s="8"/>
      <c r="C837" s="8"/>
      <c r="D837" s="8"/>
      <c r="E837" s="8"/>
      <c r="F837" s="8"/>
      <c r="G837" s="21"/>
      <c r="H837" s="12"/>
      <c r="I837" s="12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idden="1">
      <c r="A838" s="8"/>
      <c r="B838" s="8"/>
      <c r="C838" s="8"/>
      <c r="D838" s="8"/>
      <c r="E838" s="8"/>
      <c r="F838" s="8"/>
      <c r="G838" s="21"/>
      <c r="H838" s="12"/>
      <c r="I838" s="12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idden="1">
      <c r="A839" s="8"/>
      <c r="B839" s="8"/>
      <c r="C839" s="8"/>
      <c r="D839" s="8"/>
      <c r="E839" s="8"/>
      <c r="F839" s="8"/>
      <c r="G839" s="21"/>
      <c r="H839" s="12"/>
      <c r="I839" s="12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idden="1">
      <c r="A840" s="8"/>
      <c r="B840" s="8"/>
      <c r="C840" s="8"/>
      <c r="D840" s="8"/>
      <c r="E840" s="8"/>
      <c r="F840" s="8"/>
      <c r="G840" s="21"/>
      <c r="H840" s="12"/>
      <c r="I840" s="12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idden="1">
      <c r="A841" s="8"/>
      <c r="B841" s="8"/>
      <c r="C841" s="8"/>
      <c r="D841" s="8"/>
      <c r="E841" s="8"/>
      <c r="F841" s="8"/>
      <c r="G841" s="21"/>
      <c r="H841" s="12"/>
      <c r="I841" s="12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idden="1">
      <c r="A842" s="8"/>
      <c r="B842" s="8"/>
      <c r="C842" s="8"/>
      <c r="D842" s="8"/>
      <c r="E842" s="8"/>
      <c r="F842" s="8"/>
      <c r="G842" s="21"/>
      <c r="H842" s="12"/>
      <c r="I842" s="12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idden="1">
      <c r="A843" s="8"/>
      <c r="B843" s="8"/>
      <c r="C843" s="8"/>
      <c r="D843" s="8"/>
      <c r="E843" s="8"/>
      <c r="F843" s="8"/>
      <c r="G843" s="21"/>
      <c r="H843" s="12"/>
      <c r="I843" s="12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idden="1">
      <c r="A844" s="8"/>
      <c r="B844" s="8"/>
      <c r="C844" s="8"/>
      <c r="D844" s="8"/>
      <c r="E844" s="8"/>
      <c r="F844" s="8"/>
      <c r="G844" s="21"/>
      <c r="H844" s="12"/>
      <c r="I844" s="12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idden="1">
      <c r="A845" s="8"/>
      <c r="B845" s="8"/>
      <c r="C845" s="8"/>
      <c r="D845" s="8"/>
      <c r="E845" s="8"/>
      <c r="F845" s="8"/>
      <c r="G845" s="21"/>
      <c r="H845" s="12"/>
      <c r="I845" s="12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idden="1">
      <c r="A846" s="8"/>
      <c r="B846" s="8"/>
      <c r="C846" s="8"/>
      <c r="D846" s="8"/>
      <c r="E846" s="8"/>
      <c r="F846" s="8"/>
      <c r="G846" s="21"/>
      <c r="H846" s="12"/>
      <c r="I846" s="12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idden="1">
      <c r="A847" s="8"/>
      <c r="B847" s="8"/>
      <c r="C847" s="8"/>
      <c r="D847" s="8"/>
      <c r="E847" s="8"/>
      <c r="F847" s="8"/>
      <c r="G847" s="21"/>
      <c r="H847" s="12"/>
      <c r="I847" s="12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idden="1">
      <c r="A848" s="8"/>
      <c r="B848" s="8"/>
      <c r="C848" s="8"/>
      <c r="D848" s="8"/>
      <c r="E848" s="8"/>
      <c r="F848" s="8"/>
      <c r="G848" s="21"/>
      <c r="H848" s="12"/>
      <c r="I848" s="12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idden="1">
      <c r="A849" s="8"/>
      <c r="B849" s="8"/>
      <c r="C849" s="8"/>
      <c r="D849" s="8"/>
      <c r="E849" s="8"/>
      <c r="F849" s="8"/>
      <c r="G849" s="21"/>
      <c r="H849" s="12"/>
      <c r="I849" s="12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idden="1">
      <c r="A850" s="8"/>
      <c r="B850" s="8"/>
      <c r="C850" s="8"/>
      <c r="D850" s="8"/>
      <c r="E850" s="8"/>
      <c r="F850" s="8"/>
      <c r="G850" s="21"/>
      <c r="H850" s="12"/>
      <c r="I850" s="12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idden="1">
      <c r="A851" s="8"/>
      <c r="B851" s="8"/>
      <c r="C851" s="8"/>
      <c r="D851" s="8"/>
      <c r="E851" s="8"/>
      <c r="F851" s="8"/>
      <c r="G851" s="21"/>
      <c r="H851" s="12"/>
      <c r="I851" s="12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idden="1">
      <c r="A852" s="8"/>
      <c r="B852" s="8"/>
      <c r="C852" s="8"/>
      <c r="D852" s="8"/>
      <c r="E852" s="8"/>
      <c r="F852" s="8"/>
      <c r="G852" s="21"/>
      <c r="H852" s="12"/>
      <c r="I852" s="12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idden="1">
      <c r="A853" s="8"/>
      <c r="B853" s="8"/>
      <c r="C853" s="8"/>
      <c r="D853" s="8"/>
      <c r="E853" s="8"/>
      <c r="F853" s="8"/>
      <c r="G853" s="21"/>
      <c r="H853" s="12"/>
      <c r="I853" s="12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idden="1">
      <c r="A854" s="8"/>
      <c r="B854" s="8"/>
      <c r="C854" s="8"/>
      <c r="D854" s="8"/>
      <c r="E854" s="8"/>
      <c r="F854" s="8"/>
      <c r="G854" s="21"/>
      <c r="H854" s="12"/>
      <c r="I854" s="12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idden="1">
      <c r="A855" s="8"/>
      <c r="B855" s="8"/>
      <c r="C855" s="8"/>
      <c r="D855" s="8"/>
      <c r="E855" s="8"/>
      <c r="F855" s="8"/>
      <c r="G855" s="21"/>
      <c r="H855" s="12"/>
      <c r="I855" s="12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idden="1">
      <c r="A856" s="8"/>
      <c r="B856" s="8"/>
      <c r="C856" s="8"/>
      <c r="D856" s="8"/>
      <c r="E856" s="8"/>
      <c r="F856" s="8"/>
      <c r="G856" s="21"/>
      <c r="H856" s="12"/>
      <c r="I856" s="12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idden="1">
      <c r="A857" s="8"/>
      <c r="B857" s="8"/>
      <c r="C857" s="8"/>
      <c r="D857" s="8"/>
      <c r="E857" s="8"/>
      <c r="F857" s="8"/>
      <c r="G857" s="21"/>
      <c r="H857" s="12"/>
      <c r="I857" s="12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idden="1">
      <c r="A858" s="8"/>
      <c r="B858" s="8"/>
      <c r="C858" s="8"/>
      <c r="D858" s="8"/>
      <c r="E858" s="8"/>
      <c r="F858" s="8"/>
      <c r="G858" s="21"/>
      <c r="H858" s="12"/>
      <c r="I858" s="12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idden="1">
      <c r="A859" s="8"/>
      <c r="B859" s="8"/>
      <c r="C859" s="8"/>
      <c r="D859" s="8"/>
      <c r="E859" s="8"/>
      <c r="F859" s="8"/>
      <c r="G859" s="21"/>
      <c r="H859" s="12"/>
      <c r="I859" s="12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idden="1">
      <c r="A860" s="8"/>
      <c r="B860" s="8"/>
      <c r="C860" s="8"/>
      <c r="D860" s="8"/>
      <c r="E860" s="8"/>
      <c r="F860" s="8"/>
      <c r="G860" s="21"/>
      <c r="H860" s="12"/>
      <c r="I860" s="12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idden="1">
      <c r="A861" s="8"/>
      <c r="B861" s="8"/>
      <c r="C861" s="8"/>
      <c r="D861" s="8"/>
      <c r="E861" s="8"/>
      <c r="F861" s="8"/>
      <c r="G861" s="21"/>
      <c r="H861" s="12"/>
      <c r="I861" s="12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idden="1">
      <c r="A862" s="8"/>
      <c r="B862" s="8"/>
      <c r="C862" s="8"/>
      <c r="D862" s="8"/>
      <c r="E862" s="8"/>
      <c r="F862" s="8"/>
      <c r="G862" s="21"/>
      <c r="H862" s="12"/>
      <c r="I862" s="12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idden="1">
      <c r="A863" s="8"/>
      <c r="B863" s="8"/>
      <c r="C863" s="8"/>
      <c r="D863" s="8"/>
      <c r="E863" s="8"/>
      <c r="F863" s="8"/>
      <c r="G863" s="21"/>
      <c r="H863" s="12"/>
      <c r="I863" s="12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idden="1">
      <c r="A864" s="8"/>
      <c r="B864" s="8"/>
      <c r="C864" s="8"/>
      <c r="D864" s="8"/>
      <c r="E864" s="8"/>
      <c r="F864" s="8"/>
      <c r="G864" s="21"/>
      <c r="H864" s="12"/>
      <c r="I864" s="12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idden="1">
      <c r="A865" s="8"/>
      <c r="B865" s="8"/>
      <c r="C865" s="8"/>
      <c r="D865" s="8"/>
      <c r="E865" s="8"/>
      <c r="F865" s="8"/>
      <c r="G865" s="21"/>
      <c r="H865" s="12"/>
      <c r="I865" s="12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idden="1">
      <c r="A866" s="8"/>
      <c r="B866" s="8"/>
      <c r="C866" s="8"/>
      <c r="D866" s="8"/>
      <c r="E866" s="8"/>
      <c r="F866" s="8"/>
      <c r="G866" s="21"/>
      <c r="H866" s="12"/>
      <c r="I866" s="12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idden="1">
      <c r="A867" s="8"/>
      <c r="B867" s="8"/>
      <c r="C867" s="8"/>
      <c r="D867" s="8"/>
      <c r="E867" s="8"/>
      <c r="F867" s="8"/>
      <c r="G867" s="21"/>
      <c r="H867" s="12"/>
      <c r="I867" s="12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idden="1">
      <c r="A868" s="8"/>
      <c r="B868" s="8"/>
      <c r="C868" s="8"/>
      <c r="D868" s="8"/>
      <c r="E868" s="8"/>
      <c r="F868" s="8"/>
      <c r="G868" s="21"/>
      <c r="H868" s="12"/>
      <c r="I868" s="12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idden="1">
      <c r="A869" s="8"/>
      <c r="B869" s="8"/>
      <c r="C869" s="8"/>
      <c r="D869" s="8"/>
      <c r="E869" s="8"/>
      <c r="F869" s="8"/>
      <c r="G869" s="21"/>
      <c r="H869" s="12"/>
      <c r="I869" s="12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idden="1">
      <c r="A870" s="8"/>
      <c r="B870" s="8"/>
      <c r="C870" s="8"/>
      <c r="D870" s="8"/>
      <c r="E870" s="8"/>
      <c r="F870" s="8"/>
      <c r="G870" s="21"/>
      <c r="H870" s="12"/>
      <c r="I870" s="12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idden="1">
      <c r="A871" s="8"/>
      <c r="B871" s="8"/>
      <c r="C871" s="8"/>
      <c r="D871" s="8"/>
      <c r="E871" s="8"/>
      <c r="F871" s="8"/>
      <c r="G871" s="21"/>
      <c r="H871" s="12"/>
      <c r="I871" s="12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idden="1">
      <c r="A872" s="8"/>
      <c r="B872" s="8"/>
      <c r="C872" s="8"/>
      <c r="D872" s="8"/>
      <c r="E872" s="8"/>
      <c r="F872" s="8"/>
      <c r="G872" s="21"/>
      <c r="H872" s="12"/>
      <c r="I872" s="12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idden="1">
      <c r="A873" s="8"/>
      <c r="B873" s="8"/>
      <c r="C873" s="8"/>
      <c r="D873" s="8"/>
      <c r="E873" s="8"/>
      <c r="F873" s="8"/>
      <c r="G873" s="21"/>
      <c r="H873" s="12"/>
      <c r="I873" s="12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idden="1">
      <c r="A874" s="8"/>
      <c r="B874" s="8"/>
      <c r="C874" s="8"/>
      <c r="D874" s="8"/>
      <c r="E874" s="8"/>
      <c r="F874" s="8"/>
      <c r="G874" s="21"/>
      <c r="H874" s="12"/>
      <c r="I874" s="12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idden="1">
      <c r="A875" s="8"/>
      <c r="B875" s="8"/>
      <c r="C875" s="8"/>
      <c r="D875" s="8"/>
      <c r="E875" s="8"/>
      <c r="F875" s="8"/>
      <c r="G875" s="21"/>
      <c r="H875" s="12"/>
      <c r="I875" s="12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idden="1">
      <c r="A876" s="8"/>
      <c r="B876" s="8"/>
      <c r="C876" s="8"/>
      <c r="D876" s="8"/>
      <c r="E876" s="8"/>
      <c r="F876" s="8"/>
      <c r="G876" s="21"/>
      <c r="H876" s="12"/>
      <c r="I876" s="12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idden="1">
      <c r="A877" s="8"/>
      <c r="B877" s="8"/>
      <c r="C877" s="8"/>
      <c r="D877" s="8"/>
      <c r="E877" s="8"/>
      <c r="F877" s="8"/>
      <c r="G877" s="21"/>
      <c r="H877" s="12"/>
      <c r="I877" s="12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idden="1">
      <c r="A878" s="8"/>
      <c r="B878" s="8"/>
      <c r="C878" s="8"/>
      <c r="D878" s="8"/>
      <c r="E878" s="8"/>
      <c r="F878" s="8"/>
      <c r="G878" s="21"/>
      <c r="H878" s="12"/>
      <c r="I878" s="12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idden="1">
      <c r="A879" s="8"/>
      <c r="B879" s="8"/>
      <c r="C879" s="8"/>
      <c r="D879" s="8"/>
      <c r="E879" s="8"/>
      <c r="F879" s="8"/>
      <c r="G879" s="21"/>
      <c r="H879" s="12"/>
      <c r="I879" s="12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idden="1">
      <c r="A880" s="8"/>
      <c r="B880" s="8"/>
      <c r="C880" s="8"/>
      <c r="D880" s="8"/>
      <c r="E880" s="8"/>
      <c r="F880" s="8"/>
      <c r="G880" s="21"/>
      <c r="H880" s="12"/>
      <c r="I880" s="12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idden="1">
      <c r="A881" s="8"/>
      <c r="B881" s="8"/>
      <c r="C881" s="8"/>
      <c r="D881" s="8"/>
      <c r="E881" s="8"/>
      <c r="F881" s="8"/>
      <c r="G881" s="21"/>
      <c r="H881" s="12"/>
      <c r="I881" s="12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idden="1">
      <c r="A882" s="8"/>
      <c r="B882" s="8"/>
      <c r="C882" s="8"/>
      <c r="D882" s="8"/>
      <c r="E882" s="8"/>
      <c r="F882" s="8"/>
      <c r="G882" s="21"/>
      <c r="H882" s="12"/>
      <c r="I882" s="12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idden="1">
      <c r="A883" s="8"/>
      <c r="B883" s="8"/>
      <c r="C883" s="8"/>
      <c r="D883" s="8"/>
      <c r="E883" s="8"/>
      <c r="F883" s="8"/>
      <c r="G883" s="21"/>
      <c r="H883" s="12"/>
      <c r="I883" s="12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idden="1">
      <c r="A884" s="8"/>
      <c r="B884" s="8"/>
      <c r="C884" s="8"/>
      <c r="D884" s="8"/>
      <c r="E884" s="8"/>
      <c r="F884" s="8"/>
      <c r="G884" s="21"/>
      <c r="H884" s="12"/>
      <c r="I884" s="12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idden="1">
      <c r="A885" s="8"/>
      <c r="B885" s="8"/>
      <c r="C885" s="8"/>
      <c r="D885" s="8"/>
      <c r="E885" s="8"/>
      <c r="F885" s="8"/>
      <c r="G885" s="21"/>
      <c r="H885" s="12"/>
      <c r="I885" s="12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idden="1">
      <c r="A886" s="8"/>
      <c r="B886" s="8"/>
      <c r="C886" s="8"/>
      <c r="D886" s="8"/>
      <c r="E886" s="8"/>
      <c r="F886" s="8"/>
      <c r="G886" s="21"/>
      <c r="H886" s="12"/>
      <c r="I886" s="12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idden="1">
      <c r="A887" s="8"/>
      <c r="B887" s="8"/>
      <c r="C887" s="8"/>
      <c r="D887" s="8"/>
      <c r="E887" s="8"/>
      <c r="F887" s="8"/>
      <c r="G887" s="21"/>
      <c r="H887" s="12"/>
      <c r="I887" s="12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idden="1">
      <c r="A888" s="8"/>
      <c r="B888" s="8"/>
      <c r="C888" s="8"/>
      <c r="D888" s="8"/>
      <c r="E888" s="8"/>
      <c r="F888" s="8"/>
      <c r="G888" s="21"/>
      <c r="H888" s="12"/>
      <c r="I888" s="12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idden="1">
      <c r="A889" s="8"/>
      <c r="B889" s="8"/>
      <c r="C889" s="8"/>
      <c r="D889" s="8"/>
      <c r="E889" s="8"/>
      <c r="F889" s="8"/>
      <c r="G889" s="21"/>
      <c r="H889" s="12"/>
      <c r="I889" s="12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idden="1">
      <c r="A890" s="8"/>
      <c r="B890" s="8"/>
      <c r="C890" s="8"/>
      <c r="D890" s="8"/>
      <c r="E890" s="8"/>
      <c r="F890" s="8"/>
      <c r="G890" s="21"/>
      <c r="H890" s="12"/>
      <c r="I890" s="12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idden="1">
      <c r="A891" s="8"/>
      <c r="B891" s="8"/>
      <c r="C891" s="8"/>
      <c r="D891" s="8"/>
      <c r="E891" s="8"/>
      <c r="F891" s="8"/>
      <c r="G891" s="21"/>
      <c r="H891" s="12"/>
      <c r="I891" s="12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idden="1">
      <c r="A892" s="8"/>
      <c r="B892" s="8"/>
      <c r="C892" s="8"/>
      <c r="D892" s="8"/>
      <c r="E892" s="8"/>
      <c r="F892" s="8"/>
      <c r="G892" s="21"/>
      <c r="H892" s="12"/>
      <c r="I892" s="12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idden="1">
      <c r="A893" s="8"/>
      <c r="B893" s="8"/>
      <c r="C893" s="8"/>
      <c r="D893" s="8"/>
      <c r="E893" s="8"/>
      <c r="F893" s="8"/>
      <c r="G893" s="21"/>
      <c r="H893" s="12"/>
      <c r="I893" s="12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idden="1">
      <c r="A894" s="8"/>
      <c r="B894" s="8"/>
      <c r="C894" s="8"/>
      <c r="D894" s="8"/>
      <c r="E894" s="8"/>
      <c r="F894" s="8"/>
      <c r="G894" s="21"/>
      <c r="H894" s="12"/>
      <c r="I894" s="12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idden="1">
      <c r="A895" s="8"/>
      <c r="B895" s="8"/>
      <c r="C895" s="8"/>
      <c r="D895" s="8"/>
      <c r="E895" s="8"/>
      <c r="F895" s="8"/>
      <c r="G895" s="21"/>
      <c r="H895" s="12"/>
      <c r="I895" s="12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idden="1">
      <c r="A896" s="8"/>
      <c r="B896" s="8"/>
      <c r="C896" s="8"/>
      <c r="D896" s="8"/>
      <c r="E896" s="8"/>
      <c r="F896" s="8"/>
      <c r="G896" s="21"/>
      <c r="H896" s="12"/>
      <c r="I896" s="12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idden="1">
      <c r="A897" s="8"/>
      <c r="B897" s="8"/>
      <c r="C897" s="8"/>
      <c r="D897" s="8"/>
      <c r="E897" s="8"/>
      <c r="F897" s="8"/>
      <c r="G897" s="21"/>
      <c r="H897" s="12"/>
      <c r="I897" s="12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idden="1">
      <c r="A898" s="8"/>
      <c r="B898" s="8"/>
      <c r="C898" s="8"/>
      <c r="D898" s="8"/>
      <c r="E898" s="8"/>
      <c r="F898" s="8"/>
      <c r="G898" s="21"/>
      <c r="H898" s="12"/>
      <c r="I898" s="12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idden="1">
      <c r="A899" s="8"/>
      <c r="B899" s="8"/>
      <c r="C899" s="8"/>
      <c r="D899" s="8"/>
      <c r="E899" s="8"/>
      <c r="F899" s="8"/>
      <c r="G899" s="21"/>
      <c r="H899" s="12"/>
      <c r="I899" s="12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idden="1">
      <c r="A900" s="8"/>
      <c r="B900" s="8"/>
      <c r="C900" s="8"/>
      <c r="D900" s="8"/>
      <c r="E900" s="8"/>
      <c r="F900" s="8"/>
      <c r="G900" s="21"/>
      <c r="H900" s="12"/>
      <c r="I900" s="12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idden="1">
      <c r="A901" s="8"/>
      <c r="B901" s="8"/>
      <c r="C901" s="8"/>
      <c r="D901" s="8"/>
      <c r="E901" s="8"/>
      <c r="F901" s="8"/>
      <c r="G901" s="21"/>
      <c r="H901" s="12"/>
      <c r="I901" s="12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idden="1">
      <c r="A902" s="8"/>
      <c r="B902" s="8"/>
      <c r="C902" s="8"/>
      <c r="D902" s="8"/>
      <c r="E902" s="8"/>
      <c r="F902" s="8"/>
      <c r="G902" s="21"/>
      <c r="H902" s="12"/>
      <c r="I902" s="12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idden="1">
      <c r="A903" s="8"/>
      <c r="B903" s="8"/>
      <c r="C903" s="8"/>
      <c r="D903" s="8"/>
      <c r="E903" s="8"/>
      <c r="F903" s="8"/>
      <c r="G903" s="21"/>
      <c r="H903" s="12"/>
      <c r="I903" s="12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idden="1">
      <c r="A904" s="8"/>
      <c r="B904" s="8"/>
      <c r="C904" s="8"/>
      <c r="D904" s="8"/>
      <c r="E904" s="8"/>
      <c r="F904" s="8"/>
      <c r="G904" s="21"/>
      <c r="H904" s="12"/>
      <c r="I904" s="12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idden="1">
      <c r="A905" s="8"/>
      <c r="B905" s="8"/>
      <c r="C905" s="8"/>
      <c r="D905" s="8"/>
      <c r="E905" s="8"/>
      <c r="F905" s="8"/>
      <c r="G905" s="21"/>
      <c r="H905" s="12"/>
      <c r="I905" s="12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idden="1">
      <c r="A906" s="8"/>
      <c r="B906" s="8"/>
      <c r="C906" s="8"/>
      <c r="D906" s="8"/>
      <c r="E906" s="8"/>
      <c r="F906" s="8"/>
      <c r="G906" s="21"/>
      <c r="H906" s="12"/>
      <c r="I906" s="12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idden="1">
      <c r="A907" s="8"/>
      <c r="B907" s="8"/>
      <c r="C907" s="8"/>
      <c r="D907" s="8"/>
      <c r="E907" s="8"/>
      <c r="F907" s="8"/>
      <c r="G907" s="21"/>
      <c r="H907" s="12"/>
      <c r="I907" s="12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idden="1">
      <c r="A908" s="8"/>
      <c r="B908" s="8"/>
      <c r="C908" s="8"/>
      <c r="D908" s="8"/>
      <c r="E908" s="8"/>
      <c r="F908" s="8"/>
      <c r="G908" s="21"/>
      <c r="H908" s="12"/>
      <c r="I908" s="12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idden="1">
      <c r="A909" s="8"/>
      <c r="B909" s="8"/>
      <c r="C909" s="8"/>
      <c r="D909" s="8"/>
      <c r="E909" s="8"/>
      <c r="F909" s="8"/>
      <c r="G909" s="21"/>
      <c r="H909" s="12"/>
      <c r="I909" s="12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idden="1">
      <c r="A910" s="8"/>
      <c r="B910" s="8"/>
      <c r="C910" s="8"/>
      <c r="D910" s="8"/>
      <c r="E910" s="8"/>
      <c r="F910" s="8"/>
      <c r="G910" s="21"/>
      <c r="H910" s="12"/>
      <c r="I910" s="12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idden="1">
      <c r="A911" s="8"/>
      <c r="B911" s="8"/>
      <c r="C911" s="8"/>
      <c r="D911" s="8"/>
      <c r="E911" s="8"/>
      <c r="F911" s="8"/>
      <c r="G911" s="21"/>
      <c r="H911" s="12"/>
      <c r="I911" s="12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idden="1">
      <c r="A912" s="8"/>
      <c r="B912" s="8"/>
      <c r="C912" s="8"/>
      <c r="D912" s="8"/>
      <c r="E912" s="8"/>
      <c r="F912" s="8"/>
      <c r="G912" s="21"/>
      <c r="H912" s="12"/>
      <c r="I912" s="12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idden="1">
      <c r="A913" s="8"/>
      <c r="B913" s="8"/>
      <c r="C913" s="8"/>
      <c r="D913" s="8"/>
      <c r="E913" s="8"/>
      <c r="F913" s="8"/>
      <c r="G913" s="21"/>
      <c r="H913" s="12"/>
      <c r="I913" s="12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idden="1">
      <c r="A914" s="8"/>
      <c r="B914" s="8"/>
      <c r="C914" s="8"/>
      <c r="D914" s="8"/>
      <c r="E914" s="8"/>
      <c r="F914" s="8"/>
      <c r="G914" s="21"/>
      <c r="H914" s="12"/>
      <c r="I914" s="12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idden="1">
      <c r="A915" s="8"/>
      <c r="B915" s="8"/>
      <c r="C915" s="8"/>
      <c r="D915" s="8"/>
      <c r="E915" s="8"/>
      <c r="F915" s="8"/>
      <c r="G915" s="21"/>
      <c r="H915" s="12"/>
      <c r="I915" s="12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idden="1">
      <c r="A916" s="8"/>
      <c r="B916" s="8"/>
      <c r="C916" s="8"/>
      <c r="D916" s="8"/>
      <c r="E916" s="8"/>
      <c r="F916" s="8"/>
      <c r="G916" s="21"/>
      <c r="H916" s="12"/>
      <c r="I916" s="12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idden="1">
      <c r="A917" s="8"/>
      <c r="B917" s="8"/>
      <c r="C917" s="8"/>
      <c r="D917" s="8"/>
      <c r="E917" s="8"/>
      <c r="F917" s="8"/>
      <c r="G917" s="21"/>
      <c r="H917" s="12"/>
      <c r="I917" s="12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idden="1">
      <c r="A918" s="8"/>
      <c r="B918" s="8"/>
      <c r="C918" s="8"/>
      <c r="D918" s="8"/>
      <c r="E918" s="8"/>
      <c r="F918" s="8"/>
      <c r="G918" s="21"/>
      <c r="H918" s="12"/>
      <c r="I918" s="12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idden="1">
      <c r="A919" s="8"/>
      <c r="B919" s="8"/>
      <c r="C919" s="8"/>
      <c r="D919" s="8"/>
      <c r="E919" s="8"/>
      <c r="F919" s="8"/>
      <c r="G919" s="21"/>
      <c r="H919" s="12"/>
      <c r="I919" s="12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idden="1">
      <c r="A920" s="8"/>
      <c r="B920" s="8"/>
      <c r="C920" s="8"/>
      <c r="D920" s="8"/>
      <c r="E920" s="8"/>
      <c r="F920" s="8"/>
      <c r="G920" s="21"/>
      <c r="H920" s="12"/>
      <c r="I920" s="12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idden="1">
      <c r="A921" s="8"/>
      <c r="B921" s="8"/>
      <c r="C921" s="8"/>
      <c r="D921" s="8"/>
      <c r="E921" s="8"/>
      <c r="F921" s="8"/>
      <c r="G921" s="21"/>
      <c r="H921" s="12"/>
      <c r="I921" s="12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idden="1">
      <c r="A922" s="8"/>
      <c r="B922" s="8"/>
      <c r="C922" s="8"/>
      <c r="D922" s="8"/>
      <c r="E922" s="8"/>
      <c r="F922" s="8"/>
      <c r="G922" s="21"/>
      <c r="H922" s="12"/>
      <c r="I922" s="12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idden="1">
      <c r="A923" s="8"/>
      <c r="B923" s="8"/>
      <c r="C923" s="8"/>
      <c r="D923" s="8"/>
      <c r="E923" s="8"/>
      <c r="F923" s="8"/>
      <c r="G923" s="21"/>
      <c r="H923" s="12"/>
      <c r="I923" s="12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idden="1">
      <c r="A924" s="8"/>
      <c r="B924" s="8"/>
      <c r="C924" s="8"/>
      <c r="D924" s="8"/>
      <c r="E924" s="8"/>
      <c r="F924" s="8"/>
      <c r="G924" s="21"/>
      <c r="H924" s="12"/>
      <c r="I924" s="12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idden="1">
      <c r="A925" s="8"/>
      <c r="B925" s="8"/>
      <c r="C925" s="8"/>
      <c r="D925" s="8"/>
      <c r="E925" s="8"/>
      <c r="F925" s="8"/>
      <c r="G925" s="21"/>
      <c r="H925" s="12"/>
      <c r="I925" s="12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idden="1">
      <c r="A926" s="8"/>
      <c r="B926" s="8"/>
      <c r="C926" s="8"/>
      <c r="D926" s="8"/>
      <c r="E926" s="8"/>
      <c r="F926" s="8"/>
      <c r="G926" s="21"/>
      <c r="H926" s="12"/>
      <c r="I926" s="12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idden="1">
      <c r="A927" s="8"/>
      <c r="B927" s="8"/>
      <c r="C927" s="8"/>
      <c r="D927" s="8"/>
      <c r="E927" s="8"/>
      <c r="F927" s="8"/>
      <c r="G927" s="21"/>
      <c r="H927" s="12"/>
      <c r="I927" s="12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idden="1">
      <c r="A928" s="8"/>
      <c r="B928" s="8"/>
      <c r="C928" s="8"/>
      <c r="D928" s="8"/>
      <c r="E928" s="8"/>
      <c r="F928" s="8"/>
      <c r="G928" s="21"/>
      <c r="H928" s="12"/>
      <c r="I928" s="12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idden="1">
      <c r="A929" s="8"/>
      <c r="B929" s="8"/>
      <c r="C929" s="8"/>
      <c r="D929" s="8"/>
      <c r="E929" s="8"/>
      <c r="F929" s="8"/>
      <c r="G929" s="21"/>
      <c r="H929" s="12"/>
      <c r="I929" s="12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idden="1">
      <c r="A930" s="8"/>
      <c r="B930" s="8"/>
      <c r="C930" s="8"/>
      <c r="D930" s="8"/>
      <c r="E930" s="8"/>
      <c r="F930" s="8"/>
      <c r="G930" s="21"/>
      <c r="H930" s="12"/>
      <c r="I930" s="12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idden="1">
      <c r="A931" s="8"/>
      <c r="B931" s="8"/>
      <c r="C931" s="8"/>
      <c r="D931" s="8"/>
      <c r="E931" s="8"/>
      <c r="F931" s="8"/>
      <c r="G931" s="21"/>
      <c r="H931" s="12"/>
      <c r="I931" s="12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idden="1">
      <c r="A932" s="8"/>
      <c r="B932" s="8"/>
      <c r="C932" s="8"/>
      <c r="D932" s="8"/>
      <c r="E932" s="8"/>
      <c r="F932" s="8"/>
      <c r="G932" s="21"/>
      <c r="H932" s="12"/>
      <c r="I932" s="12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idden="1">
      <c r="A933" s="8"/>
      <c r="B933" s="8"/>
      <c r="C933" s="8"/>
      <c r="D933" s="8"/>
      <c r="E933" s="8"/>
      <c r="F933" s="8"/>
      <c r="G933" s="21"/>
      <c r="H933" s="12"/>
      <c r="I933" s="12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idden="1">
      <c r="A934" s="8"/>
      <c r="B934" s="8"/>
      <c r="C934" s="8"/>
      <c r="D934" s="8"/>
      <c r="E934" s="8"/>
      <c r="F934" s="8"/>
      <c r="G934" s="21"/>
      <c r="H934" s="12"/>
      <c r="I934" s="12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idden="1">
      <c r="A935" s="8"/>
      <c r="B935" s="8"/>
      <c r="C935" s="8"/>
      <c r="D935" s="8"/>
      <c r="E935" s="8"/>
      <c r="F935" s="8"/>
      <c r="G935" s="21"/>
      <c r="H935" s="12"/>
      <c r="I935" s="12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idden="1">
      <c r="A936" s="8"/>
      <c r="B936" s="8"/>
      <c r="C936" s="8"/>
      <c r="D936" s="8"/>
      <c r="E936" s="8"/>
      <c r="F936" s="8"/>
      <c r="G936" s="21"/>
      <c r="H936" s="12"/>
      <c r="I936" s="12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idden="1">
      <c r="A937" s="8"/>
      <c r="B937" s="8"/>
      <c r="C937" s="8"/>
      <c r="D937" s="8"/>
      <c r="E937" s="8"/>
      <c r="F937" s="8"/>
      <c r="G937" s="21"/>
      <c r="H937" s="12"/>
      <c r="I937" s="12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idden="1">
      <c r="A938" s="8"/>
      <c r="B938" s="8"/>
      <c r="C938" s="8"/>
      <c r="D938" s="8"/>
      <c r="E938" s="8"/>
      <c r="F938" s="8"/>
      <c r="G938" s="21"/>
      <c r="H938" s="12"/>
      <c r="I938" s="12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idden="1">
      <c r="A939" s="8"/>
      <c r="B939" s="8"/>
      <c r="C939" s="8"/>
      <c r="D939" s="8"/>
      <c r="E939" s="8"/>
      <c r="F939" s="8"/>
      <c r="G939" s="21"/>
      <c r="H939" s="12"/>
      <c r="I939" s="12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idden="1">
      <c r="A940" s="8"/>
      <c r="B940" s="8"/>
      <c r="C940" s="8"/>
      <c r="D940" s="8"/>
      <c r="E940" s="8"/>
      <c r="F940" s="8"/>
      <c r="G940" s="21"/>
      <c r="H940" s="12"/>
      <c r="I940" s="12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idden="1">
      <c r="A941" s="8"/>
      <c r="B941" s="8"/>
      <c r="C941" s="8"/>
      <c r="D941" s="8"/>
      <c r="E941" s="8"/>
      <c r="F941" s="8"/>
      <c r="G941" s="21"/>
      <c r="H941" s="12"/>
      <c r="I941" s="12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idden="1">
      <c r="A942" s="8"/>
      <c r="B942" s="8"/>
      <c r="C942" s="8"/>
      <c r="D942" s="8"/>
      <c r="E942" s="8"/>
      <c r="F942" s="8"/>
      <c r="G942" s="21"/>
      <c r="H942" s="12"/>
      <c r="I942" s="12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idden="1">
      <c r="A943" s="8"/>
      <c r="B943" s="8"/>
      <c r="C943" s="8"/>
      <c r="D943" s="8"/>
      <c r="E943" s="8"/>
      <c r="F943" s="8"/>
      <c r="G943" s="21"/>
      <c r="H943" s="12"/>
      <c r="I943" s="12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idden="1">
      <c r="A944" s="8"/>
      <c r="B944" s="8"/>
      <c r="C944" s="8"/>
      <c r="D944" s="8"/>
      <c r="E944" s="8"/>
      <c r="F944" s="8"/>
      <c r="G944" s="21"/>
      <c r="H944" s="12"/>
      <c r="I944" s="12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idden="1">
      <c r="A945" s="8"/>
      <c r="B945" s="8"/>
      <c r="C945" s="8"/>
      <c r="D945" s="8"/>
      <c r="E945" s="8"/>
      <c r="F945" s="8"/>
      <c r="G945" s="21"/>
      <c r="H945" s="12"/>
      <c r="I945" s="12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idden="1">
      <c r="A946" s="8"/>
      <c r="B946" s="8"/>
      <c r="C946" s="8"/>
      <c r="D946" s="8"/>
      <c r="E946" s="8"/>
      <c r="F946" s="8"/>
      <c r="G946" s="21"/>
      <c r="H946" s="12"/>
      <c r="I946" s="12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idden="1">
      <c r="A947" s="8"/>
      <c r="B947" s="8"/>
      <c r="C947" s="8"/>
      <c r="D947" s="8"/>
      <c r="E947" s="8"/>
      <c r="F947" s="8"/>
      <c r="G947" s="21"/>
      <c r="H947" s="12"/>
      <c r="I947" s="12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idden="1">
      <c r="A948" s="8"/>
      <c r="B948" s="8"/>
      <c r="C948" s="8"/>
      <c r="D948" s="8"/>
      <c r="E948" s="8"/>
      <c r="F948" s="8"/>
      <c r="G948" s="21"/>
      <c r="H948" s="12"/>
      <c r="I948" s="12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idden="1">
      <c r="A949" s="8"/>
      <c r="B949" s="8"/>
      <c r="C949" s="8"/>
      <c r="D949" s="8"/>
      <c r="E949" s="8"/>
      <c r="F949" s="8"/>
      <c r="G949" s="21"/>
      <c r="H949" s="12"/>
      <c r="I949" s="12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idden="1">
      <c r="A950" s="8"/>
      <c r="B950" s="8"/>
      <c r="C950" s="8"/>
      <c r="D950" s="8"/>
      <c r="E950" s="8"/>
      <c r="F950" s="8"/>
      <c r="G950" s="21"/>
      <c r="H950" s="12"/>
      <c r="I950" s="12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idden="1">
      <c r="A951" s="8"/>
      <c r="B951" s="8"/>
      <c r="C951" s="8"/>
      <c r="D951" s="8"/>
      <c r="E951" s="8"/>
      <c r="F951" s="8"/>
      <c r="G951" s="21"/>
      <c r="H951" s="12"/>
      <c r="I951" s="12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idden="1">
      <c r="A952" s="8"/>
      <c r="B952" s="8"/>
      <c r="C952" s="8"/>
      <c r="D952" s="8"/>
      <c r="E952" s="8"/>
      <c r="F952" s="8"/>
      <c r="G952" s="21"/>
      <c r="H952" s="12"/>
      <c r="I952" s="12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idden="1">
      <c r="A953" s="8"/>
      <c r="B953" s="8"/>
      <c r="C953" s="8"/>
      <c r="D953" s="8"/>
      <c r="E953" s="8"/>
      <c r="F953" s="8"/>
      <c r="G953" s="21"/>
      <c r="H953" s="12"/>
      <c r="I953" s="12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idden="1">
      <c r="A954" s="8"/>
      <c r="B954" s="8"/>
      <c r="C954" s="8"/>
      <c r="D954" s="8"/>
      <c r="E954" s="8"/>
      <c r="F954" s="8"/>
      <c r="G954" s="21"/>
      <c r="H954" s="12"/>
      <c r="I954" s="12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idden="1">
      <c r="A955" s="8"/>
      <c r="B955" s="8"/>
      <c r="C955" s="8"/>
      <c r="D955" s="8"/>
      <c r="E955" s="8"/>
      <c r="F955" s="8"/>
      <c r="G955" s="21"/>
      <c r="H955" s="12"/>
      <c r="I955" s="12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idden="1">
      <c r="A956" s="8"/>
      <c r="B956" s="8"/>
      <c r="C956" s="8"/>
      <c r="D956" s="8"/>
      <c r="E956" s="8"/>
      <c r="F956" s="8"/>
      <c r="G956" s="21"/>
      <c r="H956" s="12"/>
      <c r="I956" s="12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idden="1">
      <c r="A957" s="8"/>
      <c r="B957" s="8"/>
      <c r="C957" s="8"/>
      <c r="D957" s="8"/>
      <c r="E957" s="8"/>
      <c r="F957" s="8"/>
      <c r="G957" s="21"/>
      <c r="H957" s="12"/>
      <c r="I957" s="12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idden="1">
      <c r="A958" s="8"/>
      <c r="B958" s="8"/>
      <c r="C958" s="8"/>
      <c r="D958" s="8"/>
      <c r="E958" s="8"/>
      <c r="F958" s="8"/>
      <c r="G958" s="21"/>
      <c r="H958" s="12"/>
      <c r="I958" s="12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idden="1">
      <c r="A959" s="8"/>
      <c r="B959" s="8"/>
      <c r="C959" s="8"/>
      <c r="D959" s="8"/>
      <c r="E959" s="8"/>
      <c r="F959" s="8"/>
      <c r="G959" s="21"/>
      <c r="H959" s="12"/>
      <c r="I959" s="12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idden="1">
      <c r="A960" s="8"/>
      <c r="B960" s="8"/>
      <c r="C960" s="8"/>
      <c r="D960" s="8"/>
      <c r="E960" s="8"/>
      <c r="F960" s="8"/>
      <c r="G960" s="21"/>
      <c r="H960" s="12"/>
      <c r="I960" s="12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idden="1">
      <c r="A961" s="8"/>
      <c r="B961" s="8"/>
      <c r="C961" s="8"/>
      <c r="D961" s="8"/>
      <c r="E961" s="8"/>
      <c r="F961" s="8"/>
      <c r="G961" s="21"/>
      <c r="H961" s="12"/>
      <c r="I961" s="12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idden="1">
      <c r="A962" s="8"/>
      <c r="B962" s="8"/>
      <c r="C962" s="8"/>
      <c r="D962" s="8"/>
      <c r="E962" s="8"/>
      <c r="F962" s="8"/>
      <c r="G962" s="21"/>
      <c r="H962" s="12"/>
      <c r="I962" s="12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idden="1">
      <c r="A963" s="8"/>
      <c r="B963" s="8"/>
      <c r="C963" s="8"/>
      <c r="D963" s="8"/>
      <c r="E963" s="8"/>
      <c r="F963" s="8"/>
      <c r="G963" s="21"/>
      <c r="H963" s="12"/>
      <c r="I963" s="12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idden="1">
      <c r="A964" s="8"/>
      <c r="B964" s="8"/>
      <c r="C964" s="8"/>
      <c r="D964" s="8"/>
      <c r="E964" s="8"/>
      <c r="F964" s="8"/>
      <c r="G964" s="21"/>
      <c r="H964" s="12"/>
      <c r="I964" s="12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idden="1">
      <c r="A965" s="8"/>
      <c r="B965" s="8"/>
      <c r="C965" s="8"/>
      <c r="D965" s="8"/>
      <c r="E965" s="8"/>
      <c r="F965" s="8"/>
      <c r="G965" s="21"/>
      <c r="H965" s="12"/>
      <c r="I965" s="12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idden="1">
      <c r="A966" s="8"/>
      <c r="B966" s="8"/>
      <c r="C966" s="8"/>
      <c r="D966" s="8"/>
      <c r="E966" s="8"/>
      <c r="F966" s="8"/>
      <c r="G966" s="21"/>
      <c r="H966" s="12"/>
      <c r="I966" s="12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idden="1">
      <c r="A967" s="8"/>
      <c r="B967" s="8"/>
      <c r="C967" s="8"/>
      <c r="D967" s="8"/>
      <c r="E967" s="8"/>
      <c r="F967" s="8"/>
      <c r="G967" s="21"/>
      <c r="H967" s="12"/>
      <c r="I967" s="12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idden="1">
      <c r="A968" s="8"/>
      <c r="B968" s="8"/>
      <c r="C968" s="8"/>
      <c r="D968" s="8"/>
      <c r="E968" s="8"/>
      <c r="F968" s="8"/>
      <c r="G968" s="21"/>
      <c r="H968" s="12"/>
      <c r="I968" s="12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idden="1">
      <c r="A969" s="8"/>
      <c r="B969" s="8"/>
      <c r="C969" s="8"/>
      <c r="D969" s="8"/>
      <c r="E969" s="8"/>
      <c r="F969" s="8"/>
      <c r="G969" s="21"/>
      <c r="H969" s="12"/>
      <c r="I969" s="12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idden="1">
      <c r="A970" s="8"/>
      <c r="B970" s="8"/>
      <c r="C970" s="8"/>
      <c r="D970" s="8"/>
      <c r="E970" s="8"/>
      <c r="F970" s="8"/>
      <c r="G970" s="21"/>
      <c r="H970" s="12"/>
      <c r="I970" s="12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idden="1">
      <c r="A971" s="8"/>
      <c r="B971" s="8"/>
      <c r="C971" s="8"/>
      <c r="D971" s="8"/>
      <c r="E971" s="8"/>
      <c r="F971" s="8"/>
      <c r="G971" s="21"/>
      <c r="H971" s="12"/>
      <c r="I971" s="12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idden="1">
      <c r="A972" s="8"/>
      <c r="B972" s="8"/>
      <c r="C972" s="8"/>
      <c r="D972" s="8"/>
      <c r="E972" s="8"/>
      <c r="F972" s="8"/>
      <c r="G972" s="21"/>
      <c r="H972" s="12"/>
      <c r="I972" s="12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idden="1">
      <c r="A973" s="8"/>
      <c r="B973" s="8"/>
      <c r="C973" s="8"/>
      <c r="D973" s="8"/>
      <c r="E973" s="8"/>
      <c r="F973" s="8"/>
      <c r="G973" s="21"/>
      <c r="H973" s="12"/>
      <c r="I973" s="12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idden="1">
      <c r="A974" s="8"/>
      <c r="B974" s="8"/>
      <c r="C974" s="8"/>
      <c r="D974" s="8"/>
      <c r="E974" s="8"/>
      <c r="F974" s="8"/>
      <c r="G974" s="21"/>
      <c r="H974" s="12"/>
      <c r="I974" s="12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idden="1">
      <c r="A975" s="8"/>
      <c r="B975" s="8"/>
      <c r="C975" s="8"/>
      <c r="D975" s="8"/>
      <c r="E975" s="8"/>
      <c r="F975" s="8"/>
      <c r="G975" s="21"/>
      <c r="H975" s="12"/>
      <c r="I975" s="12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idden="1">
      <c r="A976" s="8"/>
      <c r="B976" s="8"/>
      <c r="C976" s="8"/>
      <c r="D976" s="8"/>
      <c r="E976" s="8"/>
      <c r="F976" s="8"/>
      <c r="G976" s="21"/>
      <c r="H976" s="12"/>
      <c r="I976" s="12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idden="1">
      <c r="A977" s="8"/>
      <c r="B977" s="8"/>
      <c r="C977" s="8"/>
      <c r="D977" s="8"/>
      <c r="E977" s="8"/>
      <c r="F977" s="8"/>
      <c r="G977" s="21"/>
      <c r="H977" s="12"/>
      <c r="I977" s="12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idden="1">
      <c r="A978" s="8"/>
      <c r="B978" s="8"/>
      <c r="C978" s="8"/>
      <c r="D978" s="8"/>
      <c r="E978" s="8"/>
      <c r="F978" s="8"/>
      <c r="G978" s="21"/>
      <c r="H978" s="12"/>
      <c r="I978" s="12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idden="1">
      <c r="A979" s="8"/>
      <c r="B979" s="8"/>
      <c r="C979" s="8"/>
      <c r="D979" s="8"/>
      <c r="E979" s="8"/>
      <c r="F979" s="8"/>
      <c r="G979" s="21"/>
      <c r="H979" s="12"/>
      <c r="I979" s="12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idden="1">
      <c r="A980" s="8"/>
      <c r="B980" s="8"/>
      <c r="C980" s="8"/>
      <c r="D980" s="8"/>
      <c r="E980" s="8"/>
      <c r="F980" s="8"/>
      <c r="G980" s="21"/>
      <c r="H980" s="12"/>
      <c r="I980" s="12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idden="1">
      <c r="A981" s="8"/>
      <c r="B981" s="8"/>
      <c r="C981" s="8"/>
      <c r="D981" s="8"/>
      <c r="E981" s="8"/>
      <c r="F981" s="8"/>
      <c r="G981" s="21"/>
      <c r="H981" s="12"/>
      <c r="I981" s="12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idden="1">
      <c r="A982" s="8"/>
      <c r="B982" s="8"/>
      <c r="C982" s="8"/>
      <c r="D982" s="8"/>
      <c r="E982" s="8"/>
      <c r="F982" s="8"/>
      <c r="G982" s="21"/>
      <c r="H982" s="12"/>
      <c r="I982" s="12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idden="1">
      <c r="A983" s="8"/>
      <c r="B983" s="8"/>
      <c r="C983" s="8"/>
      <c r="D983" s="8"/>
      <c r="E983" s="8"/>
      <c r="F983" s="8"/>
      <c r="G983" s="21"/>
      <c r="H983" s="12"/>
      <c r="I983" s="12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idden="1">
      <c r="A984" s="8"/>
      <c r="B984" s="8"/>
      <c r="C984" s="8"/>
      <c r="D984" s="8"/>
      <c r="E984" s="8"/>
      <c r="F984" s="8"/>
      <c r="G984" s="21"/>
      <c r="H984" s="12"/>
      <c r="I984" s="12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idden="1">
      <c r="A985" s="8"/>
      <c r="B985" s="8"/>
      <c r="C985" s="8"/>
      <c r="D985" s="8"/>
      <c r="E985" s="8"/>
      <c r="F985" s="8"/>
      <c r="G985" s="21"/>
      <c r="H985" s="12"/>
      <c r="I985" s="12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idden="1">
      <c r="A986" s="8"/>
      <c r="B986" s="8"/>
      <c r="C986" s="8"/>
      <c r="D986" s="8"/>
      <c r="E986" s="8"/>
      <c r="F986" s="8"/>
      <c r="G986" s="21"/>
      <c r="H986" s="12"/>
      <c r="I986" s="12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idden="1">
      <c r="A987" s="8"/>
      <c r="B987" s="8"/>
      <c r="C987" s="8"/>
      <c r="D987" s="8"/>
      <c r="E987" s="8"/>
      <c r="F987" s="8"/>
      <c r="G987" s="21"/>
      <c r="H987" s="12"/>
      <c r="I987" s="12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idden="1">
      <c r="A988" s="8"/>
      <c r="B988" s="8"/>
      <c r="C988" s="8"/>
      <c r="D988" s="8"/>
      <c r="E988" s="8"/>
      <c r="F988" s="8"/>
      <c r="G988" s="21"/>
      <c r="H988" s="12"/>
      <c r="I988" s="12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idden="1">
      <c r="A989" s="8"/>
      <c r="B989" s="8"/>
      <c r="C989" s="8"/>
      <c r="D989" s="8"/>
      <c r="E989" s="8"/>
      <c r="F989" s="8"/>
      <c r="G989" s="21"/>
      <c r="H989" s="12"/>
      <c r="I989" s="12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idden="1">
      <c r="A990" s="8"/>
      <c r="B990" s="8"/>
      <c r="C990" s="8"/>
      <c r="D990" s="8"/>
      <c r="E990" s="8"/>
      <c r="F990" s="8"/>
      <c r="G990" s="21"/>
      <c r="H990" s="12"/>
      <c r="I990" s="12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idden="1">
      <c r="A991" s="8"/>
      <c r="B991" s="8"/>
      <c r="C991" s="8"/>
      <c r="D991" s="8"/>
      <c r="E991" s="8"/>
      <c r="F991" s="8"/>
      <c r="G991" s="21"/>
      <c r="H991" s="12"/>
      <c r="I991" s="12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idden="1">
      <c r="A992" s="8"/>
      <c r="B992" s="8"/>
      <c r="C992" s="8"/>
      <c r="D992" s="8"/>
      <c r="E992" s="8"/>
      <c r="F992" s="8"/>
      <c r="G992" s="21"/>
      <c r="H992" s="12"/>
      <c r="I992" s="12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idden="1">
      <c r="A993" s="8"/>
      <c r="B993" s="8"/>
      <c r="C993" s="8"/>
      <c r="D993" s="8"/>
      <c r="E993" s="8"/>
      <c r="F993" s="8"/>
      <c r="G993" s="21"/>
      <c r="H993" s="12"/>
      <c r="I993" s="12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idden="1">
      <c r="A994" s="8"/>
      <c r="B994" s="8"/>
      <c r="C994" s="8"/>
      <c r="D994" s="8"/>
      <c r="E994" s="8"/>
      <c r="F994" s="8"/>
      <c r="G994" s="21"/>
      <c r="H994" s="12"/>
      <c r="I994" s="12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idden="1">
      <c r="A995" s="8"/>
      <c r="B995" s="8"/>
      <c r="C995" s="8"/>
      <c r="D995" s="8"/>
      <c r="E995" s="8"/>
      <c r="F995" s="8"/>
      <c r="G995" s="21"/>
      <c r="H995" s="12"/>
      <c r="I995" s="12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idden="1">
      <c r="A996" s="8"/>
      <c r="B996" s="8"/>
      <c r="C996" s="8"/>
      <c r="D996" s="8"/>
      <c r="E996" s="8"/>
      <c r="F996" s="8"/>
      <c r="G996" s="21"/>
      <c r="H996" s="12"/>
      <c r="I996" s="12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idden="1">
      <c r="A997" s="8"/>
      <c r="B997" s="8"/>
      <c r="C997" s="8"/>
      <c r="D997" s="8"/>
      <c r="E997" s="8"/>
      <c r="F997" s="8"/>
      <c r="G997" s="21"/>
      <c r="H997" s="12"/>
      <c r="I997" s="12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idden="1">
      <c r="A998" s="8"/>
      <c r="B998" s="8"/>
      <c r="C998" s="8"/>
      <c r="D998" s="8"/>
      <c r="E998" s="8"/>
      <c r="F998" s="8"/>
      <c r="G998" s="21"/>
      <c r="H998" s="12"/>
      <c r="I998" s="12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idden="1">
      <c r="A999" s="8"/>
      <c r="B999" s="8"/>
      <c r="C999" s="8"/>
      <c r="D999" s="8"/>
      <c r="E999" s="8"/>
      <c r="F999" s="8"/>
      <c r="G999" s="21"/>
      <c r="H999" s="12"/>
      <c r="I999" s="12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idden="1">
      <c r="A1000" s="8"/>
      <c r="B1000" s="8"/>
      <c r="C1000" s="8"/>
      <c r="D1000" s="8"/>
      <c r="E1000" s="8"/>
      <c r="F1000" s="8"/>
      <c r="G1000" s="21"/>
      <c r="H1000" s="12"/>
      <c r="I1000" s="12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8"/>
      <c r="D1001" s="8"/>
      <c r="E1001" s="8"/>
      <c r="F1001" s="8"/>
      <c r="G1001" s="21"/>
      <c r="H1001" s="12"/>
      <c r="I1001" s="12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8"/>
      <c r="D1002" s="8"/>
      <c r="E1002" s="8"/>
      <c r="F1002" s="8"/>
      <c r="G1002" s="21"/>
      <c r="H1002" s="12"/>
      <c r="I1002" s="12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>
      <c r="A1003" s="8"/>
      <c r="B1003" s="8"/>
      <c r="C1003" s="8"/>
      <c r="D1003" s="8"/>
      <c r="E1003" s="8"/>
      <c r="F1003" s="8"/>
      <c r="G1003" s="21"/>
      <c r="H1003" s="12"/>
      <c r="I1003" s="12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>
      <c r="A1004" s="8"/>
      <c r="B1004" s="8"/>
      <c r="C1004" s="8"/>
      <c r="D1004" s="8"/>
      <c r="E1004" s="8"/>
      <c r="F1004" s="8"/>
      <c r="G1004" s="21"/>
      <c r="H1004" s="12"/>
      <c r="I1004" s="12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>
      <c r="A1005" s="8"/>
      <c r="B1005" s="8"/>
      <c r="C1005" s="8"/>
      <c r="D1005" s="8"/>
      <c r="E1005" s="8"/>
      <c r="F1005" s="8"/>
      <c r="G1005" s="21"/>
      <c r="H1005" s="12"/>
      <c r="I1005" s="12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>
      <c r="A1006" s="8"/>
      <c r="B1006" s="8"/>
      <c r="C1006" s="8"/>
      <c r="D1006" s="8"/>
      <c r="E1006" s="8"/>
      <c r="F1006" s="8"/>
      <c r="G1006" s="21"/>
      <c r="H1006" s="12"/>
      <c r="I1006" s="12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>
      <c r="A1007" s="8"/>
      <c r="B1007" s="8"/>
      <c r="C1007" s="8"/>
      <c r="D1007" s="8"/>
      <c r="E1007" s="8"/>
      <c r="F1007" s="8"/>
      <c r="G1007" s="21"/>
      <c r="H1007" s="12"/>
      <c r="I1007" s="12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>
      <c r="A1008" s="8"/>
      <c r="B1008" s="8"/>
      <c r="C1008" s="8"/>
      <c r="D1008" s="8"/>
      <c r="E1008" s="8"/>
      <c r="F1008" s="8"/>
      <c r="G1008" s="21"/>
      <c r="H1008" s="12"/>
      <c r="I1008" s="12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>
      <c r="A1009" s="8"/>
      <c r="B1009" s="8"/>
      <c r="C1009" s="8"/>
      <c r="D1009" s="8"/>
      <c r="E1009" s="8"/>
      <c r="F1009" s="8"/>
      <c r="G1009" s="21"/>
      <c r="H1009" s="12"/>
      <c r="I1009" s="12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>
      <c r="A1010" s="8"/>
      <c r="B1010" s="8"/>
      <c r="C1010" s="8"/>
      <c r="D1010" s="8"/>
      <c r="E1010" s="8"/>
      <c r="F1010" s="8"/>
      <c r="G1010" s="21"/>
      <c r="H1010" s="12"/>
      <c r="I1010" s="12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>
      <c r="A1011" s="8"/>
      <c r="B1011" s="8"/>
      <c r="C1011" s="8"/>
      <c r="D1011" s="8"/>
      <c r="E1011" s="8"/>
      <c r="F1011" s="8"/>
      <c r="G1011" s="21"/>
      <c r="H1011" s="12"/>
      <c r="I1011" s="12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>
      <c r="A1012" s="8"/>
      <c r="B1012" s="8"/>
      <c r="C1012" s="8"/>
      <c r="D1012" s="8"/>
      <c r="E1012" s="8"/>
      <c r="F1012" s="8"/>
      <c r="G1012" s="21"/>
      <c r="H1012" s="12"/>
      <c r="I1012" s="12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>
      <c r="A1013" s="8"/>
      <c r="B1013" s="8"/>
      <c r="C1013" s="8"/>
      <c r="D1013" s="8"/>
      <c r="E1013" s="8"/>
      <c r="F1013" s="8"/>
      <c r="G1013" s="21"/>
      <c r="H1013" s="12"/>
      <c r="I1013" s="12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>
      <c r="A1014" s="8"/>
      <c r="B1014" s="8"/>
      <c r="C1014" s="8"/>
      <c r="D1014" s="8"/>
      <c r="E1014" s="8"/>
      <c r="F1014" s="8"/>
      <c r="G1014" s="21"/>
      <c r="H1014" s="12"/>
      <c r="I1014" s="12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>
      <c r="A1015" s="8"/>
      <c r="B1015" s="8"/>
      <c r="C1015" s="8"/>
      <c r="D1015" s="8"/>
      <c r="E1015" s="8"/>
      <c r="F1015" s="8"/>
      <c r="G1015" s="21"/>
      <c r="H1015" s="12"/>
      <c r="I1015" s="12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>
      <c r="A1016" s="8"/>
      <c r="B1016" s="8"/>
      <c r="C1016" s="8"/>
      <c r="D1016" s="8"/>
      <c r="E1016" s="8"/>
      <c r="F1016" s="8"/>
      <c r="G1016" s="21"/>
      <c r="H1016" s="12"/>
      <c r="I1016" s="12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>
      <c r="A1017" s="8"/>
      <c r="B1017" s="8"/>
      <c r="C1017" s="8"/>
      <c r="D1017" s="8"/>
      <c r="E1017" s="8"/>
      <c r="F1017" s="8"/>
      <c r="G1017" s="21"/>
      <c r="H1017" s="12"/>
      <c r="I1017" s="12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>
      <c r="A1018" s="8"/>
      <c r="B1018" s="8"/>
      <c r="C1018" s="8"/>
      <c r="D1018" s="8"/>
      <c r="E1018" s="8"/>
      <c r="F1018" s="8"/>
      <c r="G1018" s="21"/>
      <c r="H1018" s="12"/>
      <c r="I1018" s="12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>
      <c r="A1019" s="8"/>
      <c r="B1019" s="8"/>
      <c r="C1019" s="8"/>
      <c r="D1019" s="8"/>
      <c r="E1019" s="8"/>
      <c r="F1019" s="8"/>
      <c r="G1019" s="21"/>
      <c r="H1019" s="12"/>
      <c r="I1019" s="12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>
      <c r="A1020" s="8"/>
      <c r="B1020" s="8"/>
      <c r="C1020" s="8"/>
      <c r="D1020" s="8"/>
      <c r="E1020" s="8"/>
      <c r="F1020" s="8"/>
      <c r="G1020" s="21"/>
      <c r="H1020" s="12"/>
      <c r="I1020" s="12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>
      <c r="A1021" s="8"/>
      <c r="B1021" s="8"/>
      <c r="C1021" s="8"/>
      <c r="D1021" s="8"/>
      <c r="E1021" s="8"/>
      <c r="F1021" s="8"/>
      <c r="G1021" s="21"/>
      <c r="H1021" s="12"/>
      <c r="I1021" s="12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>
      <c r="A1022" s="8"/>
      <c r="B1022" s="8"/>
      <c r="C1022" s="8"/>
      <c r="D1022" s="8"/>
      <c r="E1022" s="8"/>
      <c r="F1022" s="8"/>
      <c r="G1022" s="21"/>
      <c r="H1022" s="12"/>
      <c r="I1022" s="12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>
      <c r="A1023" s="8"/>
      <c r="B1023" s="8"/>
      <c r="C1023" s="8"/>
      <c r="D1023" s="8"/>
      <c r="E1023" s="8"/>
      <c r="F1023" s="8"/>
      <c r="G1023" s="21"/>
      <c r="H1023" s="12"/>
      <c r="I1023" s="12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>
      <c r="A1024" s="8"/>
      <c r="B1024" s="8"/>
      <c r="C1024" s="8"/>
      <c r="D1024" s="8"/>
      <c r="E1024" s="8"/>
      <c r="F1024" s="8"/>
      <c r="G1024" s="21"/>
      <c r="H1024" s="12"/>
      <c r="I1024" s="12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>
      <c r="A1025" s="8"/>
      <c r="B1025" s="8"/>
      <c r="C1025" s="8"/>
      <c r="D1025" s="8"/>
      <c r="E1025" s="8"/>
      <c r="F1025" s="8"/>
      <c r="G1025" s="21"/>
      <c r="H1025" s="12"/>
      <c r="I1025" s="12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>
      <c r="A1026" s="8"/>
      <c r="B1026" s="8"/>
      <c r="C1026" s="8"/>
      <c r="D1026" s="8"/>
      <c r="E1026" s="8"/>
      <c r="F1026" s="8"/>
      <c r="G1026" s="21"/>
      <c r="H1026" s="12"/>
      <c r="I1026" s="12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>
      <c r="A1027" s="8"/>
      <c r="B1027" s="8"/>
      <c r="C1027" s="8"/>
      <c r="D1027" s="8"/>
      <c r="E1027" s="8"/>
      <c r="F1027" s="8"/>
      <c r="G1027" s="21"/>
      <c r="H1027" s="12"/>
      <c r="I1027" s="12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>
      <c r="A1028" s="8"/>
      <c r="B1028" s="8"/>
      <c r="C1028" s="8"/>
      <c r="D1028" s="8"/>
      <c r="E1028" s="8"/>
      <c r="F1028" s="8"/>
      <c r="G1028" s="21"/>
      <c r="H1028" s="12"/>
      <c r="I1028" s="12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>
      <c r="A1029" s="8"/>
      <c r="B1029" s="8"/>
      <c r="C1029" s="8"/>
      <c r="D1029" s="8"/>
      <c r="E1029" s="8"/>
      <c r="F1029" s="8"/>
      <c r="G1029" s="21"/>
      <c r="H1029" s="12"/>
      <c r="I1029" s="12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>
      <c r="A1030" s="8"/>
      <c r="B1030" s="8"/>
      <c r="C1030" s="8"/>
      <c r="D1030" s="8"/>
      <c r="E1030" s="8"/>
      <c r="F1030" s="8"/>
      <c r="G1030" s="21"/>
      <c r="H1030" s="12"/>
      <c r="I1030" s="12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>
      <c r="A1031" s="8"/>
      <c r="B1031" s="8"/>
      <c r="C1031" s="8"/>
      <c r="D1031" s="8"/>
      <c r="E1031" s="8"/>
      <c r="F1031" s="8"/>
      <c r="G1031" s="21"/>
      <c r="H1031" s="12"/>
      <c r="I1031" s="12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>
      <c r="A1032" s="8"/>
      <c r="B1032" s="8"/>
      <c r="C1032" s="8"/>
      <c r="D1032" s="8"/>
      <c r="E1032" s="8"/>
      <c r="F1032" s="8"/>
      <c r="G1032" s="21"/>
      <c r="H1032" s="12"/>
      <c r="I1032" s="12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>
      <c r="A1033" s="8"/>
      <c r="B1033" s="8"/>
      <c r="C1033" s="8"/>
      <c r="D1033" s="8"/>
      <c r="E1033" s="8"/>
      <c r="F1033" s="8"/>
      <c r="G1033" s="21"/>
      <c r="H1033" s="12"/>
      <c r="I1033" s="12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>
      <c r="A1034" s="8"/>
      <c r="B1034" s="8"/>
      <c r="C1034" s="8"/>
      <c r="D1034" s="8"/>
      <c r="E1034" s="8"/>
      <c r="F1034" s="8"/>
      <c r="G1034" s="21"/>
      <c r="H1034" s="12"/>
      <c r="I1034" s="12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>
      <c r="A1035" s="8"/>
      <c r="B1035" s="8"/>
      <c r="C1035" s="8"/>
      <c r="D1035" s="8"/>
      <c r="E1035" s="8"/>
      <c r="F1035" s="8"/>
      <c r="G1035" s="21"/>
      <c r="H1035" s="12"/>
      <c r="I1035" s="12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>
      <c r="A1036" s="8"/>
      <c r="B1036" s="8"/>
      <c r="C1036" s="8"/>
      <c r="D1036" s="8"/>
      <c r="E1036" s="8"/>
      <c r="F1036" s="8"/>
      <c r="G1036" s="21"/>
      <c r="H1036" s="12"/>
      <c r="I1036" s="12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>
      <c r="A1037" s="8"/>
      <c r="B1037" s="8"/>
      <c r="C1037" s="8"/>
      <c r="D1037" s="8"/>
      <c r="E1037" s="8"/>
      <c r="F1037" s="8"/>
      <c r="G1037" s="21"/>
      <c r="H1037" s="12"/>
      <c r="I1037" s="12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>
      <c r="A1038" s="8"/>
      <c r="B1038" s="8"/>
      <c r="C1038" s="8"/>
      <c r="D1038" s="8"/>
      <c r="E1038" s="8"/>
      <c r="F1038" s="8"/>
      <c r="G1038" s="21"/>
      <c r="H1038" s="12"/>
      <c r="I1038" s="12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>
      <c r="A1039" s="8"/>
      <c r="B1039" s="8"/>
      <c r="C1039" s="8"/>
      <c r="D1039" s="8"/>
      <c r="E1039" s="8"/>
      <c r="F1039" s="8"/>
      <c r="G1039" s="21"/>
      <c r="H1039" s="12"/>
      <c r="I1039" s="12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>
      <c r="A1040" s="8"/>
      <c r="B1040" s="8"/>
      <c r="C1040" s="8"/>
      <c r="D1040" s="8"/>
      <c r="E1040" s="8"/>
      <c r="F1040" s="8"/>
      <c r="G1040" s="21"/>
      <c r="H1040" s="12"/>
      <c r="I1040" s="12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>
      <c r="A1041" s="8"/>
      <c r="B1041" s="8"/>
      <c r="C1041" s="8"/>
      <c r="D1041" s="8"/>
      <c r="E1041" s="8"/>
      <c r="F1041" s="8"/>
      <c r="G1041" s="21"/>
      <c r="H1041" s="12"/>
      <c r="I1041" s="12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>
      <c r="A1042" s="8"/>
      <c r="B1042" s="8"/>
      <c r="C1042" s="8"/>
      <c r="D1042" s="8"/>
      <c r="E1042" s="8"/>
      <c r="F1042" s="8"/>
      <c r="G1042" s="21"/>
      <c r="H1042" s="12"/>
      <c r="I1042" s="12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>
      <c r="A1043" s="8"/>
      <c r="B1043" s="8"/>
      <c r="C1043" s="8"/>
      <c r="D1043" s="8"/>
      <c r="E1043" s="8"/>
      <c r="F1043" s="8"/>
      <c r="G1043" s="21"/>
      <c r="H1043" s="12"/>
      <c r="I1043" s="12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>
      <c r="A1044" s="8"/>
      <c r="B1044" s="8"/>
      <c r="C1044" s="8"/>
      <c r="D1044" s="8"/>
      <c r="E1044" s="8"/>
      <c r="F1044" s="8"/>
      <c r="G1044" s="21"/>
      <c r="H1044" s="12"/>
      <c r="I1044" s="12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>
      <c r="A1045" s="8"/>
      <c r="B1045" s="8"/>
      <c r="C1045" s="8"/>
      <c r="D1045" s="8"/>
      <c r="E1045" s="8"/>
      <c r="F1045" s="8"/>
      <c r="G1045" s="21"/>
      <c r="H1045" s="12"/>
      <c r="I1045" s="12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>
      <c r="A1046" s="8"/>
      <c r="B1046" s="8"/>
      <c r="C1046" s="8"/>
      <c r="D1046" s="8"/>
      <c r="E1046" s="8"/>
      <c r="F1046" s="8"/>
      <c r="G1046" s="21"/>
      <c r="H1046" s="12"/>
      <c r="I1046" s="12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>
      <c r="A1047" s="8"/>
      <c r="B1047" s="8"/>
      <c r="C1047" s="8"/>
      <c r="D1047" s="8"/>
      <c r="E1047" s="8"/>
      <c r="F1047" s="8"/>
      <c r="G1047" s="21"/>
      <c r="H1047" s="12"/>
      <c r="I1047" s="12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>
      <c r="A1048" s="8"/>
      <c r="B1048" s="8"/>
      <c r="C1048" s="8"/>
      <c r="D1048" s="8"/>
      <c r="E1048" s="8"/>
      <c r="F1048" s="8"/>
      <c r="G1048" s="21"/>
      <c r="H1048" s="12"/>
      <c r="I1048" s="12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>
      <c r="A1049" s="8"/>
      <c r="B1049" s="8"/>
      <c r="C1049" s="8"/>
      <c r="D1049" s="8"/>
      <c r="E1049" s="8"/>
      <c r="F1049" s="8"/>
      <c r="G1049" s="21"/>
      <c r="H1049" s="12"/>
      <c r="I1049" s="12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>
      <c r="A1050" s="8"/>
      <c r="B1050" s="8"/>
      <c r="C1050" s="8"/>
      <c r="D1050" s="8"/>
      <c r="E1050" s="8"/>
      <c r="F1050" s="8"/>
      <c r="G1050" s="21"/>
      <c r="H1050" s="12"/>
      <c r="I1050" s="12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>
      <c r="A1051" s="8"/>
      <c r="B1051" s="8"/>
      <c r="C1051" s="8"/>
      <c r="D1051" s="8"/>
      <c r="E1051" s="8"/>
      <c r="F1051" s="8"/>
      <c r="G1051" s="21"/>
      <c r="H1051" s="12"/>
      <c r="I1051" s="12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>
      <c r="A1052" s="8"/>
      <c r="B1052" s="8"/>
      <c r="C1052" s="8"/>
      <c r="D1052" s="8"/>
      <c r="E1052" s="8"/>
      <c r="F1052" s="8"/>
      <c r="G1052" s="21"/>
      <c r="H1052" s="12"/>
      <c r="I1052" s="12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>
      <c r="A1053" s="8"/>
      <c r="B1053" s="8"/>
      <c r="C1053" s="8"/>
      <c r="D1053" s="8"/>
      <c r="E1053" s="8"/>
      <c r="F1053" s="8"/>
      <c r="G1053" s="21"/>
      <c r="H1053" s="12"/>
      <c r="I1053" s="12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>
      <c r="A1054" s="8"/>
      <c r="B1054" s="8"/>
      <c r="C1054" s="8"/>
      <c r="D1054" s="8"/>
      <c r="E1054" s="8"/>
      <c r="F1054" s="8"/>
      <c r="G1054" s="21"/>
      <c r="H1054" s="12"/>
      <c r="I1054" s="12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>
      <c r="A1055" s="8"/>
      <c r="B1055" s="8"/>
      <c r="C1055" s="8"/>
      <c r="D1055" s="8"/>
      <c r="E1055" s="8"/>
      <c r="F1055" s="8"/>
      <c r="G1055" s="21"/>
      <c r="H1055" s="12"/>
      <c r="I1055" s="12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>
      <c r="A1056" s="8"/>
      <c r="B1056" s="8"/>
      <c r="C1056" s="8"/>
      <c r="D1056" s="8"/>
      <c r="E1056" s="8"/>
      <c r="F1056" s="8"/>
      <c r="G1056" s="21"/>
      <c r="H1056" s="12"/>
      <c r="I1056" s="12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>
      <c r="A1057" s="8"/>
      <c r="B1057" s="8"/>
      <c r="C1057" s="8"/>
      <c r="D1057" s="8"/>
      <c r="E1057" s="8"/>
      <c r="F1057" s="8"/>
      <c r="G1057" s="21"/>
      <c r="H1057" s="12"/>
      <c r="I1057" s="12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>
      <c r="A1058" s="8"/>
      <c r="B1058" s="8"/>
      <c r="C1058" s="8"/>
      <c r="D1058" s="8"/>
      <c r="E1058" s="8"/>
      <c r="F1058" s="8"/>
      <c r="G1058" s="21"/>
      <c r="H1058" s="12"/>
      <c r="I1058" s="12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>
      <c r="A1059" s="8"/>
      <c r="B1059" s="8"/>
      <c r="C1059" s="8"/>
      <c r="D1059" s="8"/>
      <c r="E1059" s="8"/>
      <c r="F1059" s="8"/>
      <c r="G1059" s="21"/>
      <c r="H1059" s="12"/>
      <c r="I1059" s="12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>
      <c r="A1060" s="8"/>
      <c r="B1060" s="8"/>
      <c r="C1060" s="8"/>
      <c r="D1060" s="8"/>
      <c r="E1060" s="8"/>
      <c r="F1060" s="8"/>
      <c r="G1060" s="21"/>
      <c r="H1060" s="12"/>
      <c r="I1060" s="12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>
      <c r="A1061" s="8"/>
      <c r="B1061" s="8"/>
      <c r="C1061" s="8"/>
      <c r="D1061" s="8"/>
      <c r="E1061" s="8"/>
      <c r="F1061" s="8"/>
      <c r="G1061" s="21"/>
      <c r="H1061" s="12"/>
      <c r="I1061" s="12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>
      <c r="A1062" s="8"/>
      <c r="B1062" s="8"/>
      <c r="C1062" s="8"/>
      <c r="D1062" s="8"/>
      <c r="E1062" s="8"/>
      <c r="F1062" s="8"/>
      <c r="G1062" s="21"/>
      <c r="H1062" s="12"/>
      <c r="I1062" s="12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>
      <c r="A1063" s="8"/>
      <c r="B1063" s="8"/>
      <c r="C1063" s="8"/>
      <c r="D1063" s="8"/>
      <c r="E1063" s="8"/>
      <c r="F1063" s="8"/>
      <c r="G1063" s="21"/>
      <c r="H1063" s="12"/>
      <c r="I1063" s="12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>
      <c r="A1064" s="8"/>
      <c r="B1064" s="8"/>
      <c r="C1064" s="8"/>
      <c r="D1064" s="8"/>
      <c r="E1064" s="8"/>
      <c r="F1064" s="8"/>
      <c r="G1064" s="21"/>
      <c r="H1064" s="12"/>
      <c r="I1064" s="12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>
      <c r="A1065" s="8"/>
      <c r="B1065" s="8"/>
      <c r="C1065" s="8"/>
      <c r="D1065" s="8"/>
      <c r="E1065" s="8"/>
      <c r="F1065" s="8"/>
      <c r="G1065" s="21"/>
      <c r="H1065" s="12"/>
      <c r="I1065" s="12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>
      <c r="A1066" s="8"/>
      <c r="B1066" s="8"/>
      <c r="C1066" s="8"/>
      <c r="D1066" s="8"/>
      <c r="E1066" s="8"/>
      <c r="F1066" s="8"/>
      <c r="G1066" s="21"/>
      <c r="H1066" s="12"/>
      <c r="I1066" s="12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>
      <c r="A1067" s="8"/>
      <c r="B1067" s="8"/>
      <c r="C1067" s="8"/>
      <c r="D1067" s="8"/>
      <c r="E1067" s="8"/>
      <c r="F1067" s="8"/>
      <c r="G1067" s="21"/>
      <c r="H1067" s="12"/>
      <c r="I1067" s="12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>
      <c r="A1068" s="8"/>
      <c r="B1068" s="8"/>
      <c r="C1068" s="8"/>
      <c r="D1068" s="8"/>
      <c r="E1068" s="8"/>
      <c r="F1068" s="8"/>
      <c r="G1068" s="21"/>
      <c r="H1068" s="12"/>
      <c r="I1068" s="12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>
      <c r="A1069" s="8"/>
      <c r="B1069" s="8"/>
      <c r="C1069" s="8"/>
      <c r="D1069" s="8"/>
      <c r="E1069" s="8"/>
      <c r="F1069" s="8"/>
      <c r="G1069" s="21"/>
      <c r="H1069" s="12"/>
      <c r="I1069" s="12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>
      <c r="A1070" s="8"/>
      <c r="B1070" s="8"/>
      <c r="C1070" s="8"/>
      <c r="D1070" s="8"/>
      <c r="E1070" s="8"/>
      <c r="F1070" s="8"/>
      <c r="G1070" s="21"/>
      <c r="H1070" s="12"/>
      <c r="I1070" s="12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>
      <c r="A1071" s="8"/>
      <c r="B1071" s="8"/>
      <c r="C1071" s="8"/>
      <c r="D1071" s="8"/>
      <c r="E1071" s="8"/>
      <c r="F1071" s="8"/>
      <c r="G1071" s="21"/>
      <c r="H1071" s="12"/>
      <c r="I1071" s="12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>
      <c r="A1072" s="8"/>
      <c r="B1072" s="8"/>
      <c r="C1072" s="8"/>
      <c r="D1072" s="8"/>
      <c r="E1072" s="8"/>
      <c r="F1072" s="8"/>
      <c r="G1072" s="21"/>
      <c r="H1072" s="12"/>
      <c r="I1072" s="12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>
      <c r="A1073" s="8"/>
      <c r="B1073" s="8"/>
      <c r="C1073" s="8"/>
      <c r="D1073" s="8"/>
      <c r="E1073" s="8"/>
      <c r="F1073" s="8"/>
      <c r="G1073" s="21"/>
      <c r="H1073" s="12"/>
      <c r="I1073" s="12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>
      <c r="A1074" s="8"/>
      <c r="B1074" s="8"/>
      <c r="C1074" s="8"/>
      <c r="D1074" s="8"/>
      <c r="E1074" s="8"/>
      <c r="F1074" s="8"/>
      <c r="G1074" s="21"/>
      <c r="H1074" s="12"/>
      <c r="I1074" s="12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>
      <c r="A1075" s="8"/>
      <c r="B1075" s="8"/>
      <c r="C1075" s="8"/>
      <c r="D1075" s="8"/>
      <c r="E1075" s="8"/>
      <c r="F1075" s="8"/>
      <c r="G1075" s="21"/>
      <c r="H1075" s="12"/>
      <c r="I1075" s="12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>
      <c r="A1076" s="8"/>
      <c r="B1076" s="8"/>
      <c r="C1076" s="8"/>
      <c r="D1076" s="8"/>
      <c r="E1076" s="8"/>
      <c r="F1076" s="8"/>
      <c r="G1076" s="21"/>
      <c r="H1076" s="12"/>
      <c r="I1076" s="12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>
      <c r="A1077" s="8"/>
      <c r="B1077" s="8"/>
      <c r="C1077" s="8"/>
      <c r="D1077" s="8"/>
      <c r="E1077" s="8"/>
      <c r="F1077" s="8"/>
      <c r="G1077" s="21"/>
      <c r="H1077" s="12"/>
      <c r="I1077" s="12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>
      <c r="A1078" s="8"/>
      <c r="B1078" s="8"/>
      <c r="C1078" s="8"/>
      <c r="D1078" s="8"/>
      <c r="E1078" s="8"/>
      <c r="F1078" s="8"/>
      <c r="G1078" s="21"/>
      <c r="H1078" s="12"/>
      <c r="I1078" s="12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>
      <c r="A1079" s="8"/>
      <c r="B1079" s="8"/>
      <c r="C1079" s="8"/>
      <c r="D1079" s="8"/>
      <c r="E1079" s="8"/>
      <c r="F1079" s="8"/>
      <c r="G1079" s="21"/>
      <c r="H1079" s="12"/>
      <c r="I1079" s="12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>
      <c r="A1080" s="8"/>
      <c r="B1080" s="8"/>
      <c r="C1080" s="8"/>
      <c r="D1080" s="8"/>
      <c r="E1080" s="8"/>
      <c r="F1080" s="8"/>
      <c r="G1080" s="21"/>
      <c r="H1080" s="12"/>
      <c r="I1080" s="12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>
      <c r="A1081" s="8"/>
      <c r="B1081" s="8"/>
      <c r="C1081" s="8"/>
      <c r="D1081" s="8"/>
      <c r="E1081" s="8"/>
      <c r="F1081" s="8"/>
      <c r="G1081" s="21"/>
      <c r="H1081" s="12"/>
      <c r="I1081" s="12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>
      <c r="A1082" s="8"/>
      <c r="B1082" s="8"/>
      <c r="C1082" s="8"/>
      <c r="D1082" s="8"/>
      <c r="E1082" s="8"/>
      <c r="F1082" s="8"/>
      <c r="G1082" s="21"/>
      <c r="H1082" s="12"/>
      <c r="I1082" s="12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>
      <c r="A1083" s="8"/>
      <c r="B1083" s="8"/>
      <c r="C1083" s="8"/>
      <c r="D1083" s="8"/>
      <c r="E1083" s="8"/>
      <c r="F1083" s="8"/>
      <c r="G1083" s="21"/>
      <c r="H1083" s="12"/>
      <c r="I1083" s="12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>
      <c r="A1084" s="8"/>
      <c r="B1084" s="8"/>
      <c r="C1084" s="8"/>
      <c r="D1084" s="8"/>
      <c r="E1084" s="8"/>
      <c r="F1084" s="8"/>
      <c r="G1084" s="21"/>
      <c r="H1084" s="12"/>
      <c r="I1084" s="12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>
      <c r="A1085" s="8"/>
      <c r="B1085" s="8"/>
      <c r="C1085" s="8"/>
      <c r="D1085" s="8"/>
      <c r="E1085" s="8"/>
      <c r="F1085" s="8"/>
      <c r="G1085" s="21"/>
      <c r="H1085" s="12"/>
      <c r="I1085" s="12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>
      <c r="A1086" s="8"/>
      <c r="B1086" s="8"/>
      <c r="C1086" s="8"/>
      <c r="D1086" s="8"/>
      <c r="E1086" s="8"/>
      <c r="F1086" s="8"/>
      <c r="G1086" s="21"/>
      <c r="H1086" s="12"/>
      <c r="I1086" s="12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>
      <c r="A1087" s="8"/>
      <c r="B1087" s="8"/>
      <c r="C1087" s="8"/>
      <c r="D1087" s="8"/>
      <c r="E1087" s="8"/>
      <c r="F1087" s="8"/>
      <c r="G1087" s="21"/>
      <c r="H1087" s="12"/>
      <c r="I1087" s="12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>
      <c r="A1088" s="8"/>
      <c r="B1088" s="8"/>
      <c r="C1088" s="8"/>
      <c r="D1088" s="8"/>
      <c r="E1088" s="8"/>
      <c r="F1088" s="8"/>
      <c r="G1088" s="21"/>
      <c r="H1088" s="12"/>
      <c r="I1088" s="12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>
      <c r="A1089" s="8"/>
      <c r="B1089" s="8"/>
      <c r="C1089" s="8"/>
      <c r="D1089" s="8"/>
      <c r="E1089" s="8"/>
      <c r="F1089" s="8"/>
      <c r="G1089" s="21"/>
      <c r="H1089" s="12"/>
      <c r="I1089" s="12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>
      <c r="A1090" s="8"/>
      <c r="B1090" s="8"/>
      <c r="C1090" s="8"/>
      <c r="D1090" s="8"/>
      <c r="E1090" s="8"/>
      <c r="F1090" s="8"/>
      <c r="G1090" s="21"/>
      <c r="H1090" s="12"/>
      <c r="I1090" s="12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>
      <c r="G1091" s="22"/>
      <c r="H1091" s="6"/>
      <c r="I1091" s="6"/>
    </row>
    <row r="1092" spans="1:26">
      <c r="G1092" s="22"/>
      <c r="H1092" s="6"/>
      <c r="I1092" s="6"/>
    </row>
    <row r="1093" spans="1:26">
      <c r="G1093" s="22"/>
      <c r="H1093" s="6"/>
      <c r="I1093" s="6"/>
    </row>
    <row r="1094" spans="1:26">
      <c r="G1094" s="22"/>
      <c r="H1094" s="6"/>
      <c r="I1094" s="6"/>
    </row>
    <row r="1095" spans="1:26">
      <c r="G1095" s="22"/>
      <c r="H1095" s="6"/>
      <c r="I1095" s="6"/>
    </row>
    <row r="1096" spans="1:26">
      <c r="G1096" s="22"/>
      <c r="H1096" s="6"/>
      <c r="I1096" s="6"/>
    </row>
    <row r="1097" spans="1:26">
      <c r="G1097" s="22"/>
      <c r="H1097" s="6"/>
      <c r="I1097" s="6"/>
    </row>
    <row r="1098" spans="1:26">
      <c r="G1098" s="22"/>
      <c r="H1098" s="6"/>
      <c r="I1098" s="6"/>
    </row>
    <row r="1099" spans="1:26">
      <c r="G1099" s="22"/>
      <c r="H1099" s="6"/>
      <c r="I1099" s="6"/>
    </row>
    <row r="1100" spans="1:26">
      <c r="G1100" s="22"/>
      <c r="H1100" s="6"/>
      <c r="I1100" s="6"/>
    </row>
    <row r="1101" spans="1:26">
      <c r="G1101" s="22"/>
      <c r="H1101" s="6"/>
      <c r="I1101" s="6"/>
    </row>
    <row r="1102" spans="1:26">
      <c r="G1102" s="22"/>
      <c r="H1102" s="6"/>
      <c r="I1102" s="6"/>
    </row>
    <row r="1103" spans="1:26">
      <c r="G1103" s="22"/>
      <c r="H1103" s="6"/>
      <c r="I1103" s="6"/>
    </row>
    <row r="1104" spans="1:26">
      <c r="G1104" s="22"/>
      <c r="H1104" s="6"/>
      <c r="I1104" s="6"/>
    </row>
    <row r="1105" spans="7:9">
      <c r="G1105" s="22"/>
      <c r="H1105" s="6"/>
      <c r="I1105" s="6"/>
    </row>
    <row r="1106" spans="7:9">
      <c r="G1106" s="22"/>
      <c r="H1106" s="6"/>
      <c r="I1106" s="6"/>
    </row>
    <row r="1107" spans="7:9">
      <c r="G1107" s="22"/>
      <c r="H1107" s="6"/>
      <c r="I1107" s="6"/>
    </row>
    <row r="1108" spans="7:9">
      <c r="G1108" s="22"/>
      <c r="H1108" s="6"/>
      <c r="I1108" s="6"/>
    </row>
    <row r="1109" spans="7:9">
      <c r="G1109" s="22"/>
      <c r="H1109" s="6"/>
      <c r="I1109" s="6"/>
    </row>
    <row r="1110" spans="7:9">
      <c r="G1110" s="22"/>
      <c r="H1110" s="6"/>
      <c r="I1110" s="6"/>
    </row>
    <row r="1111" spans="7:9">
      <c r="G1111" s="22"/>
      <c r="H1111" s="6"/>
      <c r="I1111" s="6"/>
    </row>
    <row r="1112" spans="7:9">
      <c r="G1112" s="22"/>
      <c r="H1112" s="6"/>
      <c r="I1112" s="6"/>
    </row>
    <row r="1113" spans="7:9">
      <c r="G1113" s="22"/>
      <c r="H1113" s="6"/>
      <c r="I1113" s="6"/>
    </row>
    <row r="1114" spans="7:9">
      <c r="G1114" s="22"/>
      <c r="H1114" s="6"/>
      <c r="I1114" s="6"/>
    </row>
    <row r="1115" spans="7:9">
      <c r="G1115" s="22"/>
      <c r="H1115" s="6"/>
      <c r="I1115" s="6"/>
    </row>
    <row r="1116" spans="7:9">
      <c r="G1116" s="22"/>
      <c r="H1116" s="6"/>
      <c r="I1116" s="6"/>
    </row>
    <row r="1117" spans="7:9">
      <c r="G1117" s="22"/>
      <c r="H1117" s="6"/>
      <c r="I1117" s="6"/>
    </row>
    <row r="1118" spans="7:9">
      <c r="G1118" s="22"/>
      <c r="H1118" s="6"/>
      <c r="I1118" s="6"/>
    </row>
    <row r="1119" spans="7:9">
      <c r="G1119" s="22"/>
      <c r="H1119" s="6"/>
      <c r="I1119" s="6"/>
    </row>
    <row r="1120" spans="7:9">
      <c r="G1120" s="22"/>
      <c r="H1120" s="6"/>
      <c r="I1120" s="6"/>
    </row>
    <row r="1121" spans="7:9">
      <c r="G1121" s="22"/>
      <c r="H1121" s="6"/>
      <c r="I1121" s="6"/>
    </row>
    <row r="1122" spans="7:9">
      <c r="G1122" s="22"/>
      <c r="H1122" s="6"/>
      <c r="I1122" s="6"/>
    </row>
    <row r="1123" spans="7:9">
      <c r="G1123" s="22"/>
      <c r="H1123" s="6"/>
      <c r="I1123" s="6"/>
    </row>
    <row r="1124" spans="7:9">
      <c r="G1124" s="22"/>
      <c r="H1124" s="6"/>
      <c r="I1124" s="6"/>
    </row>
    <row r="1125" spans="7:9">
      <c r="G1125" s="22"/>
      <c r="H1125" s="6"/>
      <c r="I1125" s="6"/>
    </row>
    <row r="1126" spans="7:9">
      <c r="G1126" s="22"/>
      <c r="H1126" s="6"/>
      <c r="I1126" s="6"/>
    </row>
    <row r="1127" spans="7:9">
      <c r="G1127" s="22"/>
      <c r="H1127" s="6"/>
      <c r="I1127" s="6"/>
    </row>
    <row r="1128" spans="7:9">
      <c r="G1128" s="22"/>
      <c r="H1128" s="6"/>
      <c r="I1128" s="6"/>
    </row>
    <row r="1129" spans="7:9">
      <c r="G1129" s="22"/>
      <c r="H1129" s="6"/>
      <c r="I1129" s="6"/>
    </row>
    <row r="1130" spans="7:9">
      <c r="G1130" s="22"/>
      <c r="H1130" s="6"/>
      <c r="I1130" s="6"/>
    </row>
    <row r="1131" spans="7:9"/>
    <row r="1132" spans="7:9"/>
    <row r="1133" spans="7:9"/>
    <row r="1134" spans="7:9"/>
    <row r="1135" spans="7:9"/>
  </sheetData>
  <mergeCells count="86">
    <mergeCell ref="D109:E109"/>
    <mergeCell ref="D110:E110"/>
    <mergeCell ref="D111:E111"/>
    <mergeCell ref="D112:E112"/>
    <mergeCell ref="D113:E113"/>
    <mergeCell ref="D94:E94"/>
    <mergeCell ref="D95:E95"/>
    <mergeCell ref="D108:E108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89:E89"/>
    <mergeCell ref="D90:E90"/>
    <mergeCell ref="D91:E91"/>
    <mergeCell ref="D92:E92"/>
    <mergeCell ref="D93:E93"/>
    <mergeCell ref="B65:E65"/>
    <mergeCell ref="B66:E66"/>
    <mergeCell ref="B67:E67"/>
    <mergeCell ref="I65:P65"/>
    <mergeCell ref="D79:E79"/>
    <mergeCell ref="D114:E114"/>
    <mergeCell ref="D74:E74"/>
    <mergeCell ref="D75:E75"/>
    <mergeCell ref="D76:E76"/>
    <mergeCell ref="D77:E77"/>
    <mergeCell ref="D78:E78"/>
    <mergeCell ref="D84:E84"/>
    <mergeCell ref="D80:E80"/>
    <mergeCell ref="D81:E81"/>
    <mergeCell ref="D82:E82"/>
    <mergeCell ref="D83:E83"/>
    <mergeCell ref="D96:E96"/>
    <mergeCell ref="D85:E85"/>
    <mergeCell ref="D86:E86"/>
    <mergeCell ref="D87:E87"/>
    <mergeCell ref="D88:E88"/>
    <mergeCell ref="B63:V63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B59:D5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025F0FAA-76F6-4828-8F47-2BB252D1E169}"/>
    <hyperlink ref="E1:F1" location="A44:A44" tooltip="Klikni na prechod ku rekapitulácii..." display="Rekapitulácia rozpočtu" xr:uid="{F10314B9-E2AA-41CB-8C1A-4262E07C6A56}"/>
    <hyperlink ref="H1:I1" location="B63:B63" tooltip="Klikni na prechod k Rozpočet..." display="Rozpočet" xr:uid="{9F250B98-59DE-4E46-86ED-E57FE3CC3D27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DOM SMÚTKU, PREŠOV / SO 01 - SLP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481B-ABC9-430B-A67E-1A3FE56A891C}">
  <dimension ref="A1:AA1135"/>
  <sheetViews>
    <sheetView workbookViewId="0">
      <pane ySplit="1" topLeftCell="A46" activePane="bottomLeft" state="frozen"/>
      <selection pane="bottomLeft" activeCell="A73" sqref="A73:XFD73"/>
    </sheetView>
  </sheetViews>
  <sheetFormatPr defaultColWidth="0" defaultRowHeight="15" zeroHeight="1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8" width="12.7109375" customWidth="1"/>
    <col min="9" max="9" width="10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6" ht="35.1" customHeight="1">
      <c r="A1" s="23"/>
      <c r="B1" s="472" t="s">
        <v>0</v>
      </c>
      <c r="C1" s="473"/>
      <c r="D1" s="24"/>
      <c r="E1" s="474" t="s">
        <v>40</v>
      </c>
      <c r="F1" s="475"/>
      <c r="G1" s="25"/>
      <c r="H1" s="504" t="s">
        <v>60</v>
      </c>
      <c r="I1" s="505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>
      <c r="A2" s="28"/>
      <c r="B2" s="476" t="s">
        <v>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8"/>
      <c r="W2" s="27"/>
      <c r="X2" s="13"/>
      <c r="Y2" s="13"/>
      <c r="Z2" s="13"/>
    </row>
    <row r="3" spans="1:26" ht="20.100000000000001" customHeight="1">
      <c r="A3" s="28"/>
      <c r="B3" s="479" t="s">
        <v>1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1"/>
      <c r="W3" s="27"/>
      <c r="X3" s="13"/>
      <c r="Y3" s="13"/>
      <c r="Z3" s="13"/>
    </row>
    <row r="4" spans="1:26" ht="20.100000000000001" customHeight="1">
      <c r="A4" s="28"/>
      <c r="B4" s="29" t="s">
        <v>804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>
      <c r="A6" s="33"/>
      <c r="B6" s="34" t="s">
        <v>5</v>
      </c>
      <c r="C6" s="30"/>
      <c r="D6" s="31" t="s">
        <v>6</v>
      </c>
      <c r="E6" s="31"/>
      <c r="F6" s="31" t="s">
        <v>7</v>
      </c>
      <c r="G6" s="31" t="s">
        <v>8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>
      <c r="A7" s="33"/>
      <c r="B7" s="482" t="s">
        <v>9</v>
      </c>
      <c r="C7" s="483"/>
      <c r="D7" s="483"/>
      <c r="E7" s="483"/>
      <c r="F7" s="483"/>
      <c r="G7" s="483"/>
      <c r="H7" s="484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>
      <c r="A9" s="33"/>
      <c r="B9" s="451" t="s">
        <v>12</v>
      </c>
      <c r="C9" s="452"/>
      <c r="D9" s="452"/>
      <c r="E9" s="452"/>
      <c r="F9" s="452"/>
      <c r="G9" s="452"/>
      <c r="H9" s="45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>
      <c r="A11" s="33"/>
      <c r="B11" s="482" t="s">
        <v>13</v>
      </c>
      <c r="C11" s="483"/>
      <c r="D11" s="483"/>
      <c r="E11" s="483"/>
      <c r="F11" s="483"/>
      <c r="G11" s="483"/>
      <c r="H11" s="4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>
      <c r="A13" s="33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27"/>
      <c r="X13" s="13"/>
      <c r="Y13" s="13"/>
      <c r="Z13" s="13"/>
    </row>
    <row r="14" spans="1:26" ht="20.100000000000001" customHeight="1">
      <c r="A14" s="33"/>
      <c r="B14" s="44" t="s">
        <v>14</v>
      </c>
      <c r="C14" s="45" t="s">
        <v>15</v>
      </c>
      <c r="D14" s="46" t="s">
        <v>16</v>
      </c>
      <c r="E14" s="47" t="s">
        <v>17</v>
      </c>
      <c r="F14" s="441"/>
      <c r="G14" s="442"/>
      <c r="H14" s="486"/>
      <c r="I14" s="50"/>
      <c r="J14" s="50"/>
      <c r="K14" s="50"/>
      <c r="L14" s="50"/>
      <c r="M14" s="50"/>
      <c r="N14" s="50"/>
      <c r="O14" s="51"/>
      <c r="P14" s="52">
        <v>0</v>
      </c>
      <c r="Q14" s="49"/>
      <c r="R14" s="53"/>
      <c r="S14" s="53"/>
      <c r="T14" s="53"/>
      <c r="U14" s="53"/>
      <c r="V14" s="54"/>
      <c r="W14" s="27"/>
      <c r="X14" s="13"/>
      <c r="Y14" s="13"/>
      <c r="Z14" s="13"/>
    </row>
    <row r="15" spans="1:26" ht="20.100000000000001" customHeight="1">
      <c r="A15" s="33"/>
      <c r="B15" s="55" t="s">
        <v>18</v>
      </c>
      <c r="C15" s="56"/>
      <c r="D15" s="57"/>
      <c r="E15" s="58"/>
      <c r="F15" s="456"/>
      <c r="G15" s="467"/>
      <c r="H15" s="488"/>
      <c r="I15" s="59"/>
      <c r="J15" s="59"/>
      <c r="K15" s="59"/>
      <c r="L15" s="59"/>
      <c r="M15" s="59"/>
      <c r="N15" s="59"/>
      <c r="O15" s="60"/>
      <c r="P15" s="61"/>
      <c r="Q15" s="36"/>
      <c r="R15" s="37"/>
      <c r="S15" s="37"/>
      <c r="T15" s="37"/>
      <c r="U15" s="37"/>
      <c r="V15" s="62"/>
      <c r="W15" s="27"/>
      <c r="X15" s="13"/>
      <c r="Y15" s="13"/>
      <c r="Z15" s="13"/>
    </row>
    <row r="16" spans="1:26" ht="20.100000000000001" customHeight="1">
      <c r="A16" s="33"/>
      <c r="B16" s="38" t="s">
        <v>19</v>
      </c>
      <c r="C16" s="63"/>
      <c r="D16" s="11"/>
      <c r="E16" s="64"/>
      <c r="F16" s="461" t="s">
        <v>20</v>
      </c>
      <c r="G16" s="462"/>
      <c r="H16" s="453"/>
      <c r="I16" s="65"/>
      <c r="J16" s="65"/>
      <c r="K16" s="65"/>
      <c r="L16" s="65"/>
      <c r="M16" s="65"/>
      <c r="N16" s="65"/>
      <c r="O16" s="66"/>
      <c r="P16" s="67">
        <f>(SUM(Z74:Z81))</f>
        <v>0</v>
      </c>
      <c r="Q16" s="39"/>
      <c r="R16" s="68"/>
      <c r="S16" s="68"/>
      <c r="T16" s="68"/>
      <c r="U16" s="68"/>
      <c r="V16" s="69"/>
      <c r="W16" s="27"/>
      <c r="X16" s="13"/>
      <c r="Y16" s="13"/>
      <c r="Z16" s="13"/>
    </row>
    <row r="17" spans="1:26" ht="20.100000000000001" customHeight="1">
      <c r="A17" s="33"/>
      <c r="B17" s="55" t="s">
        <v>21</v>
      </c>
      <c r="C17" s="56">
        <f>'SO 01 - ELI35220'!E57</f>
        <v>0</v>
      </c>
      <c r="D17" s="57">
        <f>'SO 01 - ELI35220'!F57</f>
        <v>0</v>
      </c>
      <c r="E17" s="58">
        <f>'SO 01 - ELI35220'!G57</f>
        <v>0</v>
      </c>
      <c r="F17" s="459" t="s">
        <v>22</v>
      </c>
      <c r="G17" s="460"/>
      <c r="H17" s="489"/>
      <c r="I17" s="59"/>
      <c r="J17" s="59"/>
      <c r="K17" s="59"/>
      <c r="L17" s="59"/>
      <c r="M17" s="59"/>
      <c r="N17" s="59"/>
      <c r="O17" s="60"/>
      <c r="P17" s="61">
        <v>0</v>
      </c>
      <c r="Q17" s="36"/>
      <c r="R17" s="37"/>
      <c r="S17" s="37"/>
      <c r="T17" s="37"/>
      <c r="U17" s="37"/>
      <c r="V17" s="62"/>
      <c r="W17" s="27"/>
      <c r="X17" s="13"/>
      <c r="Y17" s="13"/>
      <c r="Z17" s="13"/>
    </row>
    <row r="18" spans="1:26" ht="20.100000000000001" customHeight="1">
      <c r="A18" s="33"/>
      <c r="B18" s="70" t="s">
        <v>23</v>
      </c>
      <c r="C18" s="71"/>
      <c r="D18" s="72"/>
      <c r="E18" s="73"/>
      <c r="F18" s="461"/>
      <c r="G18" s="462"/>
      <c r="H18" s="453"/>
      <c r="I18" s="74"/>
      <c r="J18" s="74"/>
      <c r="K18" s="74"/>
      <c r="L18" s="74"/>
      <c r="M18" s="74"/>
      <c r="N18" s="74"/>
      <c r="O18" s="75"/>
      <c r="P18" s="76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>
      <c r="A19" s="33"/>
      <c r="B19" s="70" t="s">
        <v>24</v>
      </c>
      <c r="C19" s="77"/>
      <c r="D19" s="78"/>
      <c r="E19" s="73"/>
      <c r="F19" s="463"/>
      <c r="G19" s="464"/>
      <c r="H19" s="485"/>
      <c r="I19" s="74"/>
      <c r="J19" s="74"/>
      <c r="K19" s="74"/>
      <c r="L19" s="74"/>
      <c r="M19" s="74"/>
      <c r="N19" s="74"/>
      <c r="O19" s="75"/>
      <c r="P19" s="76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>
      <c r="A20" s="33"/>
      <c r="B20" s="79" t="s">
        <v>25</v>
      </c>
      <c r="C20" s="80"/>
      <c r="D20" s="81"/>
      <c r="E20" s="82">
        <f>SUM(E15:E19)</f>
        <v>0</v>
      </c>
      <c r="F20" s="454" t="s">
        <v>25</v>
      </c>
      <c r="G20" s="442"/>
      <c r="H20" s="486"/>
      <c r="I20" s="50"/>
      <c r="J20" s="50"/>
      <c r="K20" s="50"/>
      <c r="L20" s="50"/>
      <c r="M20" s="50"/>
      <c r="N20" s="50"/>
      <c r="O20" s="51"/>
      <c r="P20" s="83">
        <f>SUM(P14:P19)</f>
        <v>0</v>
      </c>
      <c r="Q20" s="49"/>
      <c r="R20" s="53"/>
      <c r="S20" s="53"/>
      <c r="T20" s="53"/>
      <c r="U20" s="53"/>
      <c r="V20" s="54"/>
      <c r="W20" s="27"/>
      <c r="X20" s="13"/>
      <c r="Y20" s="13"/>
      <c r="Z20" s="13"/>
    </row>
    <row r="21" spans="1:26" ht="20.100000000000001" customHeight="1">
      <c r="A21" s="33"/>
      <c r="B21" s="35" t="s">
        <v>26</v>
      </c>
      <c r="C21" s="84"/>
      <c r="D21" s="60"/>
      <c r="E21" s="60">
        <f>((E15*U22*0)+(E16*V22*0)+(E17*W22*0))/100</f>
        <v>0</v>
      </c>
      <c r="F21" s="465" t="s">
        <v>27</v>
      </c>
      <c r="G21" s="462"/>
      <c r="H21" s="453"/>
      <c r="I21" s="59"/>
      <c r="J21" s="59"/>
      <c r="K21" s="59"/>
      <c r="L21" s="59"/>
      <c r="M21" s="59"/>
      <c r="N21" s="59"/>
      <c r="O21" s="60"/>
      <c r="P21" s="61">
        <f>((E15*X22*0)+(E16*Y22*0)+(E17*Z22*0))/100</f>
        <v>0</v>
      </c>
      <c r="Q21" s="36"/>
      <c r="R21" s="37"/>
      <c r="S21" s="37"/>
      <c r="T21" s="37"/>
      <c r="U21" s="37"/>
      <c r="V21" s="62"/>
      <c r="W21" s="27"/>
      <c r="X21" s="13"/>
      <c r="Y21" s="13"/>
      <c r="Z21" s="13"/>
    </row>
    <row r="22" spans="1:26" ht="20.100000000000001" customHeight="1">
      <c r="A22" s="33"/>
      <c r="B22" s="34" t="s">
        <v>28</v>
      </c>
      <c r="C22" s="86"/>
      <c r="D22" s="75"/>
      <c r="E22" s="75">
        <f>((E15*U23*0)+(E16*V23*0)+(E17*W23*0))/100</f>
        <v>0</v>
      </c>
      <c r="F22" s="465" t="s">
        <v>29</v>
      </c>
      <c r="G22" s="462"/>
      <c r="H22" s="453"/>
      <c r="I22" s="74"/>
      <c r="J22" s="74"/>
      <c r="K22" s="74"/>
      <c r="L22" s="74"/>
      <c r="M22" s="74"/>
      <c r="N22" s="74"/>
      <c r="O22" s="75"/>
      <c r="P22" s="76">
        <f>((E15*X23*0)+(E16*Y23*0)+(E17*Z23*0))/100</f>
        <v>0</v>
      </c>
      <c r="Q22" s="30"/>
      <c r="R22" s="31"/>
      <c r="S22" s="31"/>
      <c r="T22" s="31"/>
      <c r="U22" s="31">
        <v>1</v>
      </c>
      <c r="V22" s="87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>
      <c r="A23" s="33"/>
      <c r="B23" s="34" t="s">
        <v>30</v>
      </c>
      <c r="C23" s="86"/>
      <c r="D23" s="75"/>
      <c r="E23" s="75">
        <f>((E15*U24*0)+(E16*V24*0)+(E17*W24*0))/100</f>
        <v>0</v>
      </c>
      <c r="F23" s="465" t="s">
        <v>31</v>
      </c>
      <c r="G23" s="462"/>
      <c r="H23" s="453"/>
      <c r="I23" s="74"/>
      <c r="J23" s="74"/>
      <c r="K23" s="74"/>
      <c r="L23" s="74"/>
      <c r="M23" s="74"/>
      <c r="N23" s="74"/>
      <c r="O23" s="75"/>
      <c r="P23" s="76">
        <f>((E15*X24*0)+(E16*Y24*0)+(E17*Z24*0))/100</f>
        <v>0</v>
      </c>
      <c r="Q23" s="30"/>
      <c r="R23" s="31"/>
      <c r="S23" s="31"/>
      <c r="T23" s="31"/>
      <c r="U23" s="31">
        <v>1</v>
      </c>
      <c r="V23" s="87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>
      <c r="A24" s="33"/>
      <c r="B24" s="34"/>
      <c r="C24" s="86"/>
      <c r="D24" s="75"/>
      <c r="E24" s="75"/>
      <c r="F24" s="487"/>
      <c r="G24" s="467"/>
      <c r="H24" s="488"/>
      <c r="I24" s="74"/>
      <c r="J24" s="74"/>
      <c r="K24" s="74"/>
      <c r="L24" s="74"/>
      <c r="M24" s="74"/>
      <c r="N24" s="74"/>
      <c r="O24" s="75"/>
      <c r="P24" s="76"/>
      <c r="Q24" s="30"/>
      <c r="R24" s="31"/>
      <c r="S24" s="31"/>
      <c r="T24" s="31"/>
      <c r="U24" s="31">
        <v>1</v>
      </c>
      <c r="V24" s="87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>
      <c r="A25" s="33"/>
      <c r="B25" s="89"/>
      <c r="C25" s="90"/>
      <c r="D25" s="91"/>
      <c r="E25" s="92"/>
      <c r="F25" s="497" t="s">
        <v>25</v>
      </c>
      <c r="G25" s="498"/>
      <c r="H25" s="499"/>
      <c r="I25" s="94"/>
      <c r="J25" s="94"/>
      <c r="K25" s="94"/>
      <c r="L25" s="94"/>
      <c r="M25" s="94"/>
      <c r="N25" s="94"/>
      <c r="O25" s="91"/>
      <c r="P25" s="95">
        <f>SUM(E21:E24)+SUM(P21:P24)</f>
        <v>0</v>
      </c>
      <c r="Q25" s="93"/>
      <c r="R25" s="96"/>
      <c r="S25" s="96"/>
      <c r="T25" s="96"/>
      <c r="U25" s="96"/>
      <c r="V25" s="97"/>
      <c r="W25" s="27"/>
      <c r="X25" s="13"/>
      <c r="Y25" s="13"/>
      <c r="Z25" s="13"/>
    </row>
    <row r="26" spans="1:26" ht="20.100000000000001" customHeight="1">
      <c r="A26" s="33"/>
      <c r="B26" s="98" t="s">
        <v>32</v>
      </c>
      <c r="C26" s="99"/>
      <c r="D26" s="100"/>
      <c r="E26" s="101"/>
      <c r="F26" s="454" t="s">
        <v>33</v>
      </c>
      <c r="G26" s="500"/>
      <c r="H26" s="501"/>
      <c r="I26" s="103"/>
      <c r="J26" s="103"/>
      <c r="K26" s="103"/>
      <c r="L26" s="103"/>
      <c r="M26" s="103"/>
      <c r="N26" s="103"/>
      <c r="O26" s="100"/>
      <c r="P26" s="104"/>
      <c r="Q26" s="102"/>
      <c r="R26" s="105"/>
      <c r="S26" s="105"/>
      <c r="T26" s="105"/>
      <c r="U26" s="105"/>
      <c r="V26" s="106"/>
      <c r="W26" s="27"/>
      <c r="X26" s="13"/>
      <c r="Y26" s="13"/>
      <c r="Z26" s="13"/>
    </row>
    <row r="27" spans="1:26" ht="20.100000000000001" customHeight="1">
      <c r="A27" s="33"/>
      <c r="B27" s="98"/>
      <c r="C27" s="102"/>
      <c r="D27" s="107"/>
      <c r="E27" s="108"/>
      <c r="F27" s="468" t="s">
        <v>34</v>
      </c>
      <c r="G27" s="469"/>
      <c r="H27" s="502"/>
      <c r="I27" s="59"/>
      <c r="J27" s="59"/>
      <c r="K27" s="59"/>
      <c r="L27" s="59"/>
      <c r="M27" s="59"/>
      <c r="N27" s="59"/>
      <c r="O27" s="60"/>
      <c r="P27" s="61">
        <f>E20+P20+E25+P25</f>
        <v>0</v>
      </c>
      <c r="Q27" s="36"/>
      <c r="R27" s="37"/>
      <c r="S27" s="37"/>
      <c r="T27" s="37"/>
      <c r="U27" s="37"/>
      <c r="V27" s="62"/>
      <c r="W27" s="27"/>
      <c r="X27" s="13"/>
      <c r="Y27" s="13"/>
      <c r="Z27" s="13"/>
    </row>
    <row r="28" spans="1:26" ht="20.100000000000001" customHeight="1">
      <c r="A28" s="33"/>
      <c r="B28" s="109"/>
      <c r="C28" s="110"/>
      <c r="D28" s="33"/>
      <c r="E28" s="111"/>
      <c r="F28" s="503" t="s">
        <v>35</v>
      </c>
      <c r="G28" s="503"/>
      <c r="H28" s="112">
        <f>P27-SUM('SO 01 - ELI35220'!K74:'SO 01 - ELI35220'!K81)</f>
        <v>0</v>
      </c>
      <c r="I28" s="113"/>
      <c r="J28" s="113"/>
      <c r="K28" s="113"/>
      <c r="L28" s="113"/>
      <c r="M28" s="113"/>
      <c r="N28" s="113"/>
      <c r="O28" s="92"/>
      <c r="P28" s="114">
        <f>ROUND(((ROUND(H28,2)*23)*1/100),2)</f>
        <v>0</v>
      </c>
      <c r="Q28" s="41"/>
      <c r="R28" s="42"/>
      <c r="S28" s="42"/>
      <c r="T28" s="42"/>
      <c r="U28" s="42"/>
      <c r="V28" s="43"/>
      <c r="W28" s="27"/>
      <c r="X28" s="13"/>
      <c r="Y28" s="13"/>
      <c r="Z28" s="13"/>
    </row>
    <row r="29" spans="1:26" ht="20.100000000000001" customHeight="1">
      <c r="A29" s="33"/>
      <c r="B29" s="109"/>
      <c r="C29" s="110"/>
      <c r="D29" s="33"/>
      <c r="E29" s="111"/>
      <c r="F29" s="457" t="s">
        <v>36</v>
      </c>
      <c r="G29" s="457"/>
      <c r="H29" s="86">
        <f>SUM('SO 01 - ELI35220'!K74:'SO 01 - ELI35220'!K81)</f>
        <v>0</v>
      </c>
      <c r="I29" s="74"/>
      <c r="J29" s="74"/>
      <c r="K29" s="74"/>
      <c r="L29" s="74"/>
      <c r="M29" s="74"/>
      <c r="N29" s="74"/>
      <c r="O29" s="75"/>
      <c r="P29" s="76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>
      <c r="A30" s="33"/>
      <c r="B30" s="109"/>
      <c r="C30" s="110"/>
      <c r="D30" s="33"/>
      <c r="E30" s="111"/>
      <c r="F30" s="503" t="s">
        <v>37</v>
      </c>
      <c r="G30" s="503"/>
      <c r="H30" s="115"/>
      <c r="I30" s="113"/>
      <c r="J30" s="113"/>
      <c r="K30" s="113"/>
      <c r="L30" s="113"/>
      <c r="M30" s="113"/>
      <c r="N30" s="113"/>
      <c r="O30" s="92"/>
      <c r="P30" s="116">
        <f>SUM(P27:P29)</f>
        <v>0</v>
      </c>
      <c r="Q30" s="41"/>
      <c r="R30" s="42"/>
      <c r="S30" s="42"/>
      <c r="T30" s="42"/>
      <c r="U30" s="42"/>
      <c r="V30" s="43"/>
      <c r="W30" s="27"/>
      <c r="X30" s="13"/>
      <c r="Y30" s="13"/>
      <c r="Z30" s="13"/>
    </row>
    <row r="31" spans="1:26" ht="20.100000000000001" customHeight="1">
      <c r="A31" s="33"/>
      <c r="B31" s="117"/>
      <c r="C31" s="118"/>
      <c r="D31" s="119"/>
      <c r="E31" s="120"/>
      <c r="F31" s="469"/>
      <c r="G31" s="457"/>
      <c r="H31" s="30"/>
      <c r="I31" s="31"/>
      <c r="J31" s="31"/>
      <c r="K31" s="31"/>
      <c r="L31" s="31"/>
      <c r="M31" s="31"/>
      <c r="N31" s="31"/>
      <c r="O31" s="121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>
      <c r="A32" s="33"/>
      <c r="B32" s="122" t="s">
        <v>38</v>
      </c>
      <c r="C32" s="123"/>
      <c r="D32" s="124"/>
      <c r="E32" s="105" t="s">
        <v>39</v>
      </c>
      <c r="F32" s="107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27"/>
      <c r="X32" s="13"/>
      <c r="Y32" s="13"/>
      <c r="Z32" s="13"/>
    </row>
    <row r="33" spans="1:26" ht="20.100000000000001" customHeight="1">
      <c r="A33" s="33"/>
      <c r="B33" s="98"/>
      <c r="C33" s="10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27"/>
      <c r="X33" s="13"/>
      <c r="Y33" s="13"/>
      <c r="Z33" s="13"/>
    </row>
    <row r="34" spans="1:26" ht="20.100000000000001" customHeight="1">
      <c r="A34" s="33"/>
      <c r="B34" s="109"/>
      <c r="C34" s="11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27"/>
      <c r="X34" s="13"/>
      <c r="Y34" s="13"/>
      <c r="Z34" s="13"/>
    </row>
    <row r="35" spans="1:26" ht="20.100000000000001" customHeight="1">
      <c r="A35" s="33"/>
      <c r="B35" s="109"/>
      <c r="C35" s="11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27"/>
      <c r="X35" s="13"/>
      <c r="Y35" s="13"/>
      <c r="Z35" s="13"/>
    </row>
    <row r="36" spans="1:26" ht="20.100000000000001" customHeight="1">
      <c r="A36" s="33"/>
      <c r="B36" s="109"/>
      <c r="C36" s="110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27"/>
      <c r="X36" s="13"/>
      <c r="Y36" s="13"/>
      <c r="Z36" s="13"/>
    </row>
    <row r="37" spans="1:26" ht="20.100000000000001" customHeight="1">
      <c r="A37" s="33"/>
      <c r="B37" s="117"/>
      <c r="C37" s="1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8"/>
      <c r="W37" s="27"/>
      <c r="X37" s="13"/>
      <c r="Y37" s="13"/>
      <c r="Z37" s="13"/>
    </row>
    <row r="38" spans="1:26" ht="20.100000000000001" customHeight="1">
      <c r="A38" s="33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27"/>
      <c r="X38" s="13"/>
      <c r="Y38" s="13"/>
      <c r="Z38" s="13"/>
    </row>
    <row r="39" spans="1:26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33"/>
      <c r="X39" s="13"/>
      <c r="Y39" s="13"/>
      <c r="Z39" s="13"/>
    </row>
    <row r="40" spans="1:26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33"/>
      <c r="X40" s="13"/>
      <c r="Y40" s="13"/>
      <c r="Z40" s="13"/>
    </row>
    <row r="41" spans="1:26" ht="20.100000000000001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33"/>
      <c r="X41" s="13"/>
      <c r="Y41" s="13"/>
      <c r="Z41" s="13"/>
    </row>
    <row r="42" spans="1:26" ht="20.100000000000001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33"/>
      <c r="X42" s="13"/>
      <c r="Y42" s="13"/>
      <c r="Z42" s="13"/>
    </row>
    <row r="43" spans="1:26" ht="20.100000000000001" customHeight="1">
      <c r="A43" s="12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>
      <c r="A44" s="28"/>
      <c r="B44" s="476" t="s">
        <v>40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7"/>
      <c r="W44" s="27"/>
      <c r="X44" s="13"/>
      <c r="Y44" s="13"/>
      <c r="Z44" s="13"/>
    </row>
    <row r="45" spans="1:26" ht="20.100000000000001" customHeight="1">
      <c r="A45" s="28"/>
      <c r="B45" s="134"/>
      <c r="C45" s="135"/>
      <c r="D45" s="135"/>
      <c r="E45" s="135"/>
      <c r="F45" s="135"/>
      <c r="G45" s="135"/>
      <c r="H45" s="135"/>
      <c r="I45" s="13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27"/>
      <c r="X45" s="13"/>
      <c r="Y45" s="13"/>
      <c r="Z45" s="13"/>
    </row>
    <row r="46" spans="1:26" ht="20.100000000000001" customHeight="1">
      <c r="A46" s="136"/>
      <c r="B46" s="490" t="s">
        <v>9</v>
      </c>
      <c r="C46" s="491"/>
      <c r="D46" s="491"/>
      <c r="E46" s="492"/>
      <c r="F46" s="493" t="s">
        <v>6</v>
      </c>
      <c r="G46" s="491"/>
      <c r="H46" s="492"/>
      <c r="I46" s="137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  <c r="W46" s="27"/>
      <c r="X46" s="13"/>
      <c r="Y46" s="13"/>
      <c r="Z46" s="13"/>
    </row>
    <row r="47" spans="1:26" ht="20.100000000000001" customHeight="1">
      <c r="A47" s="136"/>
      <c r="B47" s="490" t="s">
        <v>12</v>
      </c>
      <c r="C47" s="491"/>
      <c r="D47" s="491"/>
      <c r="E47" s="492"/>
      <c r="F47" s="493" t="s">
        <v>4</v>
      </c>
      <c r="G47" s="491"/>
      <c r="H47" s="492"/>
      <c r="I47" s="137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7"/>
      <c r="W47" s="27"/>
      <c r="X47" s="13"/>
      <c r="Y47" s="13"/>
      <c r="Z47" s="13"/>
    </row>
    <row r="48" spans="1:26" ht="20.100000000000001" customHeight="1">
      <c r="A48" s="136"/>
      <c r="B48" s="490" t="s">
        <v>13</v>
      </c>
      <c r="C48" s="491"/>
      <c r="D48" s="491"/>
      <c r="E48" s="492"/>
      <c r="F48" s="493" t="s">
        <v>41</v>
      </c>
      <c r="G48" s="491"/>
      <c r="H48" s="492"/>
      <c r="I48" s="137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7"/>
      <c r="W48" s="27"/>
      <c r="X48" s="13"/>
      <c r="Y48" s="13"/>
      <c r="Z48" s="13"/>
    </row>
    <row r="49" spans="1:26" ht="20.100000000000001" customHeight="1">
      <c r="A49" s="136"/>
      <c r="B49" s="494" t="s">
        <v>1</v>
      </c>
      <c r="C49" s="495"/>
      <c r="D49" s="495"/>
      <c r="E49" s="495"/>
      <c r="F49" s="495"/>
      <c r="G49" s="495"/>
      <c r="H49" s="495"/>
      <c r="I49" s="49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  <c r="W49" s="27"/>
      <c r="X49" s="13"/>
      <c r="Y49" s="13"/>
      <c r="Z49" s="13"/>
    </row>
    <row r="50" spans="1:26" ht="20.100000000000001" customHeight="1">
      <c r="A50" s="28"/>
      <c r="B50" s="138" t="s">
        <v>804</v>
      </c>
      <c r="C50" s="139"/>
      <c r="D50" s="139"/>
      <c r="E50" s="139"/>
      <c r="F50" s="139"/>
      <c r="G50" s="139"/>
      <c r="H50" s="139"/>
      <c r="I50" s="139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  <c r="W50" s="27"/>
      <c r="X50" s="13"/>
      <c r="Y50" s="13"/>
      <c r="Z50" s="13"/>
    </row>
    <row r="51" spans="1:26" ht="20.100000000000001" customHeight="1">
      <c r="A51" s="28"/>
      <c r="B51" s="138"/>
      <c r="C51" s="139"/>
      <c r="D51" s="139"/>
      <c r="E51" s="139"/>
      <c r="F51" s="139"/>
      <c r="G51" s="139"/>
      <c r="H51" s="139"/>
      <c r="I51" s="139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27"/>
      <c r="X51" s="13"/>
      <c r="Y51" s="13"/>
      <c r="Z51" s="13"/>
    </row>
    <row r="52" spans="1:26" ht="20.100000000000001" customHeight="1">
      <c r="A52" s="28"/>
      <c r="B52" s="138"/>
      <c r="C52" s="139"/>
      <c r="D52" s="139"/>
      <c r="E52" s="139"/>
      <c r="F52" s="139"/>
      <c r="G52" s="139"/>
      <c r="H52" s="139"/>
      <c r="I52" s="139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W52" s="27"/>
      <c r="X52" s="13"/>
      <c r="Y52" s="13"/>
      <c r="Z52" s="13"/>
    </row>
    <row r="53" spans="1:26" ht="20.100000000000001" customHeight="1">
      <c r="A53" s="28"/>
      <c r="B53" s="138" t="s">
        <v>42</v>
      </c>
      <c r="C53" s="139"/>
      <c r="D53" s="139"/>
      <c r="E53" s="139"/>
      <c r="F53" s="139"/>
      <c r="G53" s="139"/>
      <c r="H53" s="139"/>
      <c r="I53" s="139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7"/>
      <c r="W53" s="27"/>
      <c r="X53" s="13"/>
      <c r="Y53" s="13"/>
      <c r="Z53" s="13"/>
    </row>
    <row r="54" spans="1:26" ht="20.100000000000001" customHeight="1">
      <c r="A54" s="19"/>
      <c r="B54" s="514"/>
      <c r="C54" s="515"/>
      <c r="D54" s="140"/>
      <c r="E54" s="140" t="s">
        <v>15</v>
      </c>
      <c r="F54" s="140" t="s">
        <v>16</v>
      </c>
      <c r="G54" s="140" t="s">
        <v>25</v>
      </c>
      <c r="H54" s="140" t="s">
        <v>43</v>
      </c>
      <c r="I54" s="140" t="s">
        <v>44</v>
      </c>
      <c r="J54" s="141"/>
      <c r="K54" s="141"/>
      <c r="L54" s="141"/>
      <c r="M54" s="141"/>
      <c r="N54" s="141"/>
      <c r="O54" s="141"/>
      <c r="P54" s="141"/>
      <c r="Q54" s="142"/>
      <c r="R54" s="142"/>
      <c r="S54" s="142"/>
      <c r="T54" s="142"/>
      <c r="U54" s="142"/>
      <c r="V54" s="143"/>
      <c r="W54" s="27"/>
      <c r="X54" s="13"/>
      <c r="Y54" s="13"/>
      <c r="Z54" s="13"/>
    </row>
    <row r="55" spans="1:26" ht="20.100000000000001" customHeight="1">
      <c r="A55" s="13"/>
      <c r="B55" s="512" t="s">
        <v>57</v>
      </c>
      <c r="C55" s="513"/>
      <c r="D55" s="513"/>
      <c r="E55" s="144"/>
      <c r="F55" s="144"/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146"/>
      <c r="S55" s="146"/>
      <c r="T55" s="146"/>
      <c r="U55" s="146"/>
      <c r="V55" s="147"/>
      <c r="W55" s="27"/>
      <c r="X55" s="13"/>
      <c r="Y55" s="13"/>
      <c r="Z55" s="13"/>
    </row>
    <row r="56" spans="1:26" ht="20.100000000000001" customHeight="1">
      <c r="A56" s="13"/>
      <c r="B56" s="509" t="s">
        <v>58</v>
      </c>
      <c r="C56" s="454"/>
      <c r="D56" s="454"/>
      <c r="E56" s="58">
        <f>'SO 01 - ELI35220'!L79</f>
        <v>0</v>
      </c>
      <c r="F56" s="58">
        <f>'SO 01 - ELI35220'!M79</f>
        <v>0</v>
      </c>
      <c r="G56" s="58">
        <f>'SO 01 - ELI35220'!I79</f>
        <v>0</v>
      </c>
      <c r="H56" s="148">
        <f>'SO 01 - ELI35220'!S79</f>
        <v>0</v>
      </c>
      <c r="I56" s="148">
        <f>'SO 01 - ELI35220'!V79</f>
        <v>0</v>
      </c>
      <c r="J56" s="148"/>
      <c r="K56" s="148"/>
      <c r="L56" s="148"/>
      <c r="M56" s="148"/>
      <c r="N56" s="148"/>
      <c r="O56" s="148"/>
      <c r="P56" s="148"/>
      <c r="Q56" s="13"/>
      <c r="R56" s="13"/>
      <c r="S56" s="13"/>
      <c r="T56" s="13"/>
      <c r="U56" s="13"/>
      <c r="V56" s="149"/>
      <c r="W56" s="27"/>
      <c r="X56" s="13"/>
      <c r="Y56" s="13"/>
      <c r="Z56" s="13"/>
    </row>
    <row r="57" spans="1:26" ht="20.100000000000001" customHeight="1">
      <c r="A57" s="13"/>
      <c r="B57" s="510" t="s">
        <v>57</v>
      </c>
      <c r="C57" s="511"/>
      <c r="D57" s="511"/>
      <c r="E57" s="150">
        <f>'SO 01 - ELI35220'!L81</f>
        <v>0</v>
      </c>
      <c r="F57" s="150">
        <f>'SO 01 - ELI35220'!M81</f>
        <v>0</v>
      </c>
      <c r="G57" s="150">
        <f>'SO 01 - ELI35220'!I81</f>
        <v>0</v>
      </c>
      <c r="H57" s="151">
        <f>'SO 01 - ELI35220'!S81</f>
        <v>0</v>
      </c>
      <c r="I57" s="151">
        <f>'SO 01 - ELI35220'!V81</f>
        <v>0</v>
      </c>
      <c r="J57" s="151"/>
      <c r="K57" s="151"/>
      <c r="L57" s="151"/>
      <c r="M57" s="151"/>
      <c r="N57" s="151"/>
      <c r="O57" s="151"/>
      <c r="P57" s="151"/>
      <c r="Q57" s="13"/>
      <c r="R57" s="13"/>
      <c r="S57" s="13"/>
      <c r="T57" s="13"/>
      <c r="U57" s="13"/>
      <c r="V57" s="149"/>
      <c r="W57" s="27"/>
      <c r="X57" s="13"/>
      <c r="Y57" s="13"/>
      <c r="Z57" s="13"/>
    </row>
    <row r="58" spans="1:26" ht="20.100000000000001" customHeight="1">
      <c r="A58" s="13"/>
      <c r="B58" s="509"/>
      <c r="C58" s="454"/>
      <c r="D58" s="454"/>
      <c r="E58" s="58"/>
      <c r="F58" s="58"/>
      <c r="G58" s="58"/>
      <c r="H58" s="148"/>
      <c r="I58" s="148"/>
      <c r="J58" s="148"/>
      <c r="K58" s="148"/>
      <c r="L58" s="148"/>
      <c r="M58" s="148"/>
      <c r="N58" s="148"/>
      <c r="O58" s="148"/>
      <c r="P58" s="148"/>
      <c r="Q58" s="13"/>
      <c r="R58" s="13"/>
      <c r="S58" s="13"/>
      <c r="T58" s="13"/>
      <c r="U58" s="13"/>
      <c r="V58" s="149"/>
      <c r="W58" s="27"/>
      <c r="X58" s="13"/>
      <c r="Y58" s="13"/>
      <c r="Z58" s="13"/>
    </row>
    <row r="59" spans="1:26" ht="20.100000000000001" customHeight="1">
      <c r="A59" s="152"/>
      <c r="B59" s="523" t="s">
        <v>59</v>
      </c>
      <c r="C59" s="524"/>
      <c r="D59" s="524"/>
      <c r="E59" s="153">
        <f>'SO 01 - ELI35220'!L82</f>
        <v>0</v>
      </c>
      <c r="F59" s="153">
        <f>'SO 01 - ELI35220'!M82</f>
        <v>0</v>
      </c>
      <c r="G59" s="153">
        <f>'SO 01 - ELI35220'!I82</f>
        <v>0</v>
      </c>
      <c r="H59" s="154">
        <f>'SO 01 - ELI35220'!S82</f>
        <v>0</v>
      </c>
      <c r="I59" s="154">
        <f>'SO 01 - ELI35220'!V82</f>
        <v>0</v>
      </c>
      <c r="J59" s="155"/>
      <c r="K59" s="155"/>
      <c r="L59" s="155"/>
      <c r="M59" s="155"/>
      <c r="N59" s="155"/>
      <c r="O59" s="155"/>
      <c r="P59" s="155"/>
      <c r="Q59" s="156"/>
      <c r="R59" s="156"/>
      <c r="S59" s="156"/>
      <c r="T59" s="156"/>
      <c r="U59" s="156"/>
      <c r="V59" s="157"/>
      <c r="W59" s="27"/>
      <c r="X59" s="13"/>
      <c r="Y59" s="13"/>
      <c r="Z59" s="13"/>
    </row>
    <row r="60" spans="1:26" ht="20.100000000000001" customHeight="1">
      <c r="A60" s="126"/>
      <c r="B60" s="126"/>
      <c r="C60" s="126"/>
      <c r="D60" s="126"/>
      <c r="E60" s="158"/>
      <c r="F60" s="158"/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26"/>
      <c r="R60" s="126"/>
      <c r="S60" s="126"/>
      <c r="T60" s="126"/>
      <c r="U60" s="126"/>
      <c r="V60" s="126"/>
      <c r="W60" s="27"/>
      <c r="X60" s="13"/>
      <c r="Y60" s="13"/>
      <c r="Z60" s="13"/>
    </row>
    <row r="61" spans="1:26" ht="20.100000000000001" customHeight="1">
      <c r="A61" s="126"/>
      <c r="B61" s="126"/>
      <c r="C61" s="126"/>
      <c r="D61" s="126"/>
      <c r="E61" s="158"/>
      <c r="F61" s="158"/>
      <c r="G61" s="158"/>
      <c r="H61" s="159"/>
      <c r="I61" s="159"/>
      <c r="J61" s="159"/>
      <c r="K61" s="159"/>
      <c r="L61" s="159"/>
      <c r="M61" s="159"/>
      <c r="N61" s="159"/>
      <c r="O61" s="159"/>
      <c r="P61" s="159"/>
      <c r="Q61" s="126"/>
      <c r="R61" s="126"/>
      <c r="S61" s="126"/>
      <c r="T61" s="126"/>
      <c r="U61" s="126"/>
      <c r="V61" s="126"/>
      <c r="W61" s="27"/>
      <c r="X61" s="13"/>
      <c r="Y61" s="13"/>
      <c r="Z61" s="13"/>
    </row>
    <row r="62" spans="1:26" ht="20.100000000000001" customHeight="1">
      <c r="A62" s="126"/>
      <c r="B62" s="9"/>
      <c r="C62" s="9"/>
      <c r="D62" s="9"/>
      <c r="E62" s="160"/>
      <c r="F62" s="160"/>
      <c r="G62" s="160"/>
      <c r="H62" s="161"/>
      <c r="I62" s="161"/>
      <c r="J62" s="161"/>
      <c r="K62" s="161"/>
      <c r="L62" s="161"/>
      <c r="M62" s="161"/>
      <c r="N62" s="161"/>
      <c r="O62" s="161"/>
      <c r="P62" s="161"/>
      <c r="Q62" s="9"/>
      <c r="R62" s="9"/>
      <c r="S62" s="9"/>
      <c r="T62" s="9"/>
      <c r="U62" s="9"/>
      <c r="V62" s="9"/>
      <c r="W62" s="27"/>
      <c r="X62" s="13"/>
      <c r="Y62" s="13"/>
      <c r="Z62" s="13"/>
    </row>
    <row r="63" spans="1:26" ht="35.1" customHeight="1">
      <c r="A63" s="13"/>
      <c r="B63" s="525" t="s">
        <v>60</v>
      </c>
      <c r="C63" s="526"/>
      <c r="D63" s="526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7"/>
      <c r="W63" s="27"/>
      <c r="X63" s="13"/>
      <c r="Y63" s="13"/>
      <c r="Z63" s="13"/>
    </row>
    <row r="64" spans="1:26" ht="20.100000000000001" customHeight="1">
      <c r="A64" s="33"/>
      <c r="B64" s="122"/>
      <c r="C64" s="124"/>
      <c r="D64" s="124"/>
      <c r="E64" s="162"/>
      <c r="F64" s="162"/>
      <c r="G64" s="162"/>
      <c r="H64" s="163"/>
      <c r="I64" s="163"/>
      <c r="J64" s="163"/>
      <c r="K64" s="163"/>
      <c r="L64" s="163"/>
      <c r="M64" s="163"/>
      <c r="N64" s="163"/>
      <c r="O64" s="163"/>
      <c r="P64" s="163"/>
      <c r="Q64" s="124"/>
      <c r="R64" s="124"/>
      <c r="S64" s="124"/>
      <c r="T64" s="124"/>
      <c r="U64" s="124"/>
      <c r="V64" s="125"/>
      <c r="W64" s="27"/>
      <c r="X64" s="13"/>
      <c r="Y64" s="13"/>
      <c r="Z64" s="13"/>
    </row>
    <row r="65" spans="1:26" ht="20.100000000000001" customHeight="1">
      <c r="A65" s="164"/>
      <c r="B65" s="506" t="s">
        <v>9</v>
      </c>
      <c r="C65" s="507"/>
      <c r="D65" s="507"/>
      <c r="E65" s="508"/>
      <c r="F65" s="165"/>
      <c r="G65" s="165"/>
      <c r="H65" s="166" t="s">
        <v>6</v>
      </c>
      <c r="I65" s="529"/>
      <c r="J65" s="530"/>
      <c r="K65" s="530"/>
      <c r="L65" s="530"/>
      <c r="M65" s="530"/>
      <c r="N65" s="530"/>
      <c r="O65" s="530"/>
      <c r="P65" s="531"/>
      <c r="Q65" s="105"/>
      <c r="R65" s="105"/>
      <c r="S65" s="105"/>
      <c r="T65" s="105"/>
      <c r="U65" s="105"/>
      <c r="V65" s="106"/>
      <c r="W65" s="27"/>
      <c r="X65" s="13"/>
      <c r="Y65" s="13"/>
      <c r="Z65" s="13"/>
    </row>
    <row r="66" spans="1:26" ht="20.100000000000001" customHeight="1">
      <c r="A66" s="164"/>
      <c r="B66" s="494" t="s">
        <v>12</v>
      </c>
      <c r="C66" s="495"/>
      <c r="D66" s="495"/>
      <c r="E66" s="496"/>
      <c r="F66" s="167"/>
      <c r="G66" s="167"/>
      <c r="H66" s="168" t="s">
        <v>4</v>
      </c>
      <c r="I66" s="168"/>
      <c r="J66" s="159"/>
      <c r="K66" s="159"/>
      <c r="L66" s="159"/>
      <c r="M66" s="159"/>
      <c r="N66" s="159"/>
      <c r="O66" s="159"/>
      <c r="P66" s="159"/>
      <c r="Q66" s="126"/>
      <c r="R66" s="126"/>
      <c r="S66" s="126"/>
      <c r="T66" s="126"/>
      <c r="U66" s="126"/>
      <c r="V66" s="127"/>
      <c r="W66" s="27"/>
      <c r="X66" s="13"/>
      <c r="Y66" s="13"/>
      <c r="Z66" s="13"/>
    </row>
    <row r="67" spans="1:26" ht="20.100000000000001" customHeight="1">
      <c r="A67" s="164"/>
      <c r="B67" s="494" t="s">
        <v>13</v>
      </c>
      <c r="C67" s="495"/>
      <c r="D67" s="495"/>
      <c r="E67" s="496"/>
      <c r="F67" s="167"/>
      <c r="G67" s="167"/>
      <c r="H67" s="168" t="s">
        <v>61</v>
      </c>
      <c r="I67" s="168" t="s">
        <v>8</v>
      </c>
      <c r="J67" s="159"/>
      <c r="K67" s="159"/>
      <c r="L67" s="159"/>
      <c r="M67" s="159"/>
      <c r="N67" s="159"/>
      <c r="O67" s="159"/>
      <c r="P67" s="159"/>
      <c r="Q67" s="126"/>
      <c r="R67" s="126"/>
      <c r="S67" s="126"/>
      <c r="T67" s="126"/>
      <c r="U67" s="126"/>
      <c r="V67" s="127"/>
      <c r="W67" s="27"/>
      <c r="X67" s="13"/>
      <c r="Y67" s="13"/>
      <c r="Z67" s="13"/>
    </row>
    <row r="68" spans="1:26" ht="20.100000000000001" customHeight="1">
      <c r="A68" s="33"/>
      <c r="B68" s="138" t="s">
        <v>62</v>
      </c>
      <c r="C68" s="169"/>
      <c r="D68" s="169"/>
      <c r="E68" s="170"/>
      <c r="F68" s="170"/>
      <c r="G68" s="170"/>
      <c r="H68" s="171"/>
      <c r="I68" s="171"/>
      <c r="J68" s="159"/>
      <c r="K68" s="159"/>
      <c r="L68" s="159"/>
      <c r="M68" s="159"/>
      <c r="N68" s="159"/>
      <c r="O68" s="159"/>
      <c r="P68" s="159"/>
      <c r="Q68" s="126"/>
      <c r="R68" s="126"/>
      <c r="S68" s="126"/>
      <c r="T68" s="126"/>
      <c r="U68" s="126"/>
      <c r="V68" s="127"/>
      <c r="W68" s="27"/>
      <c r="X68" s="13"/>
      <c r="Y68" s="13"/>
      <c r="Z68" s="13"/>
    </row>
    <row r="69" spans="1:26" ht="20.100000000000001" customHeight="1">
      <c r="A69" s="33"/>
      <c r="B69" s="138" t="s">
        <v>804</v>
      </c>
      <c r="C69" s="169"/>
      <c r="D69" s="169"/>
      <c r="E69" s="170"/>
      <c r="F69" s="170"/>
      <c r="G69" s="170"/>
      <c r="H69" s="171"/>
      <c r="I69" s="171"/>
      <c r="J69" s="159"/>
      <c r="K69" s="159"/>
      <c r="L69" s="159"/>
      <c r="M69" s="159"/>
      <c r="N69" s="159"/>
      <c r="O69" s="159"/>
      <c r="P69" s="159"/>
      <c r="Q69" s="126"/>
      <c r="R69" s="126"/>
      <c r="S69" s="126"/>
      <c r="T69" s="126"/>
      <c r="U69" s="126"/>
      <c r="V69" s="127"/>
      <c r="W69" s="27"/>
      <c r="X69" s="13"/>
      <c r="Y69" s="13"/>
      <c r="Z69" s="13"/>
    </row>
    <row r="70" spans="1:26" ht="20.100000000000001" customHeight="1">
      <c r="A70" s="33"/>
      <c r="B70" s="138"/>
      <c r="C70" s="169"/>
      <c r="D70" s="169"/>
      <c r="E70" s="170"/>
      <c r="F70" s="170"/>
      <c r="G70" s="170"/>
      <c r="H70" s="171"/>
      <c r="I70" s="171"/>
      <c r="J70" s="159"/>
      <c r="K70" s="159"/>
      <c r="L70" s="159"/>
      <c r="M70" s="159"/>
      <c r="N70" s="159"/>
      <c r="O70" s="159"/>
      <c r="P70" s="159"/>
      <c r="Q70" s="126"/>
      <c r="R70" s="126"/>
      <c r="S70" s="126"/>
      <c r="T70" s="126"/>
      <c r="U70" s="126"/>
      <c r="V70" s="127"/>
      <c r="W70" s="27"/>
      <c r="X70" s="13"/>
      <c r="Y70" s="13"/>
      <c r="Z70" s="13"/>
    </row>
    <row r="71" spans="1:26" ht="20.100000000000001" customHeight="1">
      <c r="A71" s="33"/>
      <c r="B71" s="138"/>
      <c r="C71" s="169"/>
      <c r="D71" s="169"/>
      <c r="E71" s="170"/>
      <c r="F71" s="170"/>
      <c r="G71" s="170"/>
      <c r="H71" s="171"/>
      <c r="I71" s="171"/>
      <c r="J71" s="159"/>
      <c r="K71" s="159"/>
      <c r="L71" s="159"/>
      <c r="M71" s="159"/>
      <c r="N71" s="159"/>
      <c r="O71" s="159"/>
      <c r="P71" s="159"/>
      <c r="Q71" s="126"/>
      <c r="R71" s="126"/>
      <c r="S71" s="126"/>
      <c r="T71" s="126"/>
      <c r="U71" s="126"/>
      <c r="V71" s="127"/>
      <c r="W71" s="27"/>
      <c r="X71" s="13"/>
      <c r="Y71" s="13"/>
      <c r="Z71" s="13"/>
    </row>
    <row r="72" spans="1:26" ht="20.100000000000001" customHeight="1">
      <c r="A72" s="33"/>
      <c r="B72" s="172" t="s">
        <v>42</v>
      </c>
      <c r="C72" s="173"/>
      <c r="D72" s="173"/>
      <c r="E72" s="170"/>
      <c r="F72" s="170"/>
      <c r="G72" s="170"/>
      <c r="H72" s="171"/>
      <c r="I72" s="171"/>
      <c r="J72" s="159"/>
      <c r="K72" s="159"/>
      <c r="L72" s="159"/>
      <c r="M72" s="159"/>
      <c r="N72" s="159"/>
      <c r="O72" s="159"/>
      <c r="P72" s="159"/>
      <c r="Q72" s="126"/>
      <c r="R72" s="126"/>
      <c r="S72" s="126"/>
      <c r="T72" s="126"/>
      <c r="U72" s="126"/>
      <c r="V72" s="127"/>
      <c r="W72" s="27"/>
      <c r="X72" s="13"/>
      <c r="Y72" s="13"/>
      <c r="Z72" s="13"/>
    </row>
    <row r="73" spans="1:26">
      <c r="A73" s="19"/>
      <c r="B73" s="174" t="s">
        <v>63</v>
      </c>
      <c r="C73" s="140" t="s">
        <v>64</v>
      </c>
      <c r="D73" s="140" t="s">
        <v>65</v>
      </c>
      <c r="E73" s="175"/>
      <c r="F73" s="175" t="s">
        <v>66</v>
      </c>
      <c r="G73" s="175" t="s">
        <v>67</v>
      </c>
      <c r="H73" s="176" t="s">
        <v>68</v>
      </c>
      <c r="I73" s="176" t="s">
        <v>69</v>
      </c>
      <c r="J73" s="176"/>
      <c r="K73" s="176"/>
      <c r="L73" s="176"/>
      <c r="M73" s="176"/>
      <c r="N73" s="176"/>
      <c r="O73" s="176"/>
      <c r="P73" s="176" t="s">
        <v>70</v>
      </c>
      <c r="Q73" s="140"/>
      <c r="R73" s="140"/>
      <c r="S73" s="140" t="s">
        <v>71</v>
      </c>
      <c r="T73" s="140"/>
      <c r="U73" s="140"/>
      <c r="V73" s="177" t="s">
        <v>72</v>
      </c>
      <c r="W73" s="27"/>
      <c r="X73" s="13"/>
      <c r="Y73" s="13"/>
      <c r="Z73" s="13"/>
    </row>
    <row r="74" spans="1:26">
      <c r="A74" s="13"/>
      <c r="B74" s="48"/>
      <c r="C74" s="178"/>
      <c r="D74" s="513" t="s">
        <v>57</v>
      </c>
      <c r="E74" s="513"/>
      <c r="F74" s="144"/>
      <c r="G74" s="179"/>
      <c r="H74" s="144"/>
      <c r="I74" s="144"/>
      <c r="J74" s="145"/>
      <c r="K74" s="145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80"/>
      <c r="W74" s="27"/>
      <c r="X74" s="13"/>
      <c r="Y74" s="13"/>
      <c r="Z74" s="13"/>
    </row>
    <row r="75" spans="1:26">
      <c r="A75" s="13"/>
      <c r="B75" s="55"/>
      <c r="C75" s="181" t="s">
        <v>294</v>
      </c>
      <c r="D75" s="519" t="s">
        <v>295</v>
      </c>
      <c r="E75" s="519"/>
      <c r="F75" s="58"/>
      <c r="G75" s="182"/>
      <c r="H75" s="58"/>
      <c r="I75" s="58"/>
      <c r="J75" s="148"/>
      <c r="K75" s="148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3"/>
      <c r="W75" s="27"/>
      <c r="X75" s="13"/>
      <c r="Y75" s="13"/>
      <c r="Z75" s="13"/>
    </row>
    <row r="76" spans="1:26" ht="24.95" customHeight="1">
      <c r="A76" s="184"/>
      <c r="B76" s="185">
        <v>1</v>
      </c>
      <c r="C76" s="186" t="s">
        <v>805</v>
      </c>
      <c r="D76" s="520" t="s">
        <v>806</v>
      </c>
      <c r="E76" s="520"/>
      <c r="F76" s="187" t="s">
        <v>728</v>
      </c>
      <c r="G76" s="188">
        <v>1</v>
      </c>
      <c r="H76" s="189"/>
      <c r="I76" s="187">
        <f>ROUND(G76*(H76),2)</f>
        <v>0</v>
      </c>
      <c r="J76" s="190">
        <f>ROUND(G76*(N76),2)</f>
        <v>0</v>
      </c>
      <c r="K76" s="148">
        <f>ROUND(G76*(O76),2)</f>
        <v>0</v>
      </c>
      <c r="L76" s="182">
        <f>ROUND(G76*(H76),2)</f>
        <v>0</v>
      </c>
      <c r="M76" s="182"/>
      <c r="N76" s="182">
        <v>0</v>
      </c>
      <c r="O76" s="182"/>
      <c r="P76" s="182">
        <v>0</v>
      </c>
      <c r="Q76" s="182"/>
      <c r="R76" s="182">
        <v>0</v>
      </c>
      <c r="S76" s="182">
        <f>ROUND(G76*(P76),3)</f>
        <v>0</v>
      </c>
      <c r="T76" s="182"/>
      <c r="U76" s="182"/>
      <c r="V76" s="183">
        <f>ROUND(G76*(X76),3)</f>
        <v>0</v>
      </c>
      <c r="W76" s="27"/>
      <c r="X76" s="13">
        <v>0</v>
      </c>
      <c r="Y76" s="13"/>
      <c r="Z76" s="13">
        <v>0</v>
      </c>
    </row>
    <row r="77" spans="1:26" ht="24.95" customHeight="1">
      <c r="A77" s="213"/>
      <c r="B77" s="214">
        <v>2</v>
      </c>
      <c r="C77" s="215" t="s">
        <v>807</v>
      </c>
      <c r="D77" s="534" t="s">
        <v>808</v>
      </c>
      <c r="E77" s="534"/>
      <c r="F77" s="219" t="s">
        <v>728</v>
      </c>
      <c r="G77" s="217">
        <v>1</v>
      </c>
      <c r="H77" s="218"/>
      <c r="I77" s="219">
        <f>ROUND(G77*(H77),2)</f>
        <v>0</v>
      </c>
      <c r="J77" s="234">
        <f>ROUND(G77*(N77),2)</f>
        <v>0</v>
      </c>
      <c r="K77" s="196">
        <f>ROUND(G77*(O77),2)</f>
        <v>0</v>
      </c>
      <c r="L77" s="195">
        <f>ROUND(G77*(H77),2)</f>
        <v>0</v>
      </c>
      <c r="M77" s="195">
        <f>ROUND(G77*(H77),2)</f>
        <v>0</v>
      </c>
      <c r="N77" s="195">
        <v>0</v>
      </c>
      <c r="O77" s="195"/>
      <c r="P77" s="195">
        <v>0</v>
      </c>
      <c r="Q77" s="195"/>
      <c r="R77" s="195">
        <v>0</v>
      </c>
      <c r="S77" s="195">
        <f>ROUND(G77*(P77),3)</f>
        <v>0</v>
      </c>
      <c r="T77" s="195"/>
      <c r="U77" s="195"/>
      <c r="V77" s="197">
        <f>ROUND(G77*(X77),3)</f>
        <v>0</v>
      </c>
      <c r="W77" s="198"/>
      <c r="X77" s="191">
        <v>0</v>
      </c>
      <c r="Y77" s="191"/>
      <c r="Z77" s="191">
        <v>0</v>
      </c>
    </row>
    <row r="78" spans="1:26" ht="24.95" customHeight="1">
      <c r="A78" s="213"/>
      <c r="B78" s="214">
        <v>3</v>
      </c>
      <c r="C78" s="215" t="s">
        <v>809</v>
      </c>
      <c r="D78" s="534" t="s">
        <v>810</v>
      </c>
      <c r="E78" s="534"/>
      <c r="F78" s="219" t="s">
        <v>728</v>
      </c>
      <c r="G78" s="217">
        <v>1</v>
      </c>
      <c r="H78" s="218"/>
      <c r="I78" s="219">
        <f>ROUND(G78*(H78),2)</f>
        <v>0</v>
      </c>
      <c r="J78" s="234">
        <f>ROUND(G78*(N78),2)</f>
        <v>0</v>
      </c>
      <c r="K78" s="196">
        <f>ROUND(G78*(O78),2)</f>
        <v>0</v>
      </c>
      <c r="L78" s="195">
        <f>ROUND(G78*(H78),2)</f>
        <v>0</v>
      </c>
      <c r="M78" s="195">
        <f>ROUND(G78*(H78),2)</f>
        <v>0</v>
      </c>
      <c r="N78" s="195">
        <v>0</v>
      </c>
      <c r="O78" s="195"/>
      <c r="P78" s="195">
        <v>0</v>
      </c>
      <c r="Q78" s="195"/>
      <c r="R78" s="195">
        <v>0</v>
      </c>
      <c r="S78" s="195">
        <f>ROUND(G78*(P78),3)</f>
        <v>0</v>
      </c>
      <c r="T78" s="195"/>
      <c r="U78" s="195"/>
      <c r="V78" s="197">
        <f>ROUND(G78*(X78),3)</f>
        <v>0</v>
      </c>
      <c r="W78" s="198"/>
      <c r="X78" s="191">
        <v>0</v>
      </c>
      <c r="Y78" s="191"/>
      <c r="Z78" s="191">
        <v>0</v>
      </c>
    </row>
    <row r="79" spans="1:26">
      <c r="A79" s="191"/>
      <c r="B79" s="192"/>
      <c r="C79" s="199" t="s">
        <v>294</v>
      </c>
      <c r="D79" s="528" t="s">
        <v>295</v>
      </c>
      <c r="E79" s="528"/>
      <c r="F79" s="194"/>
      <c r="G79" s="195"/>
      <c r="H79" s="194"/>
      <c r="I79" s="200">
        <f>ROUND((SUM(I75:I78))/1,2)</f>
        <v>0</v>
      </c>
      <c r="J79" s="201"/>
      <c r="K79" s="201"/>
      <c r="L79" s="202">
        <f>ROUND((SUM(L75:L78))/1,2)</f>
        <v>0</v>
      </c>
      <c r="M79" s="202">
        <f>ROUND((SUM(M75:M78))/1,2)</f>
        <v>0</v>
      </c>
      <c r="N79" s="202"/>
      <c r="O79" s="202"/>
      <c r="P79" s="202"/>
      <c r="Q79" s="195"/>
      <c r="R79" s="195"/>
      <c r="S79" s="202">
        <f>ROUND((SUM(S75:S78))/1,2)</f>
        <v>0</v>
      </c>
      <c r="T79" s="202"/>
      <c r="U79" s="202"/>
      <c r="V79" s="203">
        <f>ROUND((SUM(V75:V78))/1,2)</f>
        <v>0</v>
      </c>
      <c r="W79" s="198"/>
      <c r="X79" s="191"/>
      <c r="Y79" s="191"/>
      <c r="Z79" s="191"/>
    </row>
    <row r="80" spans="1:26">
      <c r="A80" s="191"/>
      <c r="B80" s="192"/>
      <c r="C80" s="193"/>
      <c r="D80" s="522"/>
      <c r="E80" s="522"/>
      <c r="F80" s="194"/>
      <c r="G80" s="195"/>
      <c r="H80" s="194"/>
      <c r="I80" s="194"/>
      <c r="J80" s="196"/>
      <c r="K80" s="196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7"/>
      <c r="W80" s="198"/>
      <c r="X80" s="191"/>
      <c r="Y80" s="191"/>
      <c r="Z80" s="191"/>
    </row>
    <row r="81" spans="1:26">
      <c r="A81" s="191"/>
      <c r="B81" s="192"/>
      <c r="C81" s="193"/>
      <c r="D81" s="535" t="s">
        <v>57</v>
      </c>
      <c r="E81" s="535"/>
      <c r="F81" s="194"/>
      <c r="G81" s="195"/>
      <c r="H81" s="194"/>
      <c r="I81" s="200">
        <f>ROUND((SUM(I74:I80))/2,2)</f>
        <v>0</v>
      </c>
      <c r="J81" s="196"/>
      <c r="K81" s="196"/>
      <c r="L81" s="195">
        <f>ROUND((SUM(L74:L80))/2,2)</f>
        <v>0</v>
      </c>
      <c r="M81" s="195">
        <f>ROUND((SUM(M74:M80))/2,2)</f>
        <v>0</v>
      </c>
      <c r="N81" s="195"/>
      <c r="O81" s="195"/>
      <c r="P81" s="202"/>
      <c r="Q81" s="195"/>
      <c r="R81" s="195"/>
      <c r="S81" s="202">
        <f>ROUND((SUM(S74:S80))/2,2)</f>
        <v>0</v>
      </c>
      <c r="T81" s="195"/>
      <c r="U81" s="195"/>
      <c r="V81" s="203">
        <f>ROUND((SUM(V74:V80))/2,2)</f>
        <v>0</v>
      </c>
      <c r="W81" s="198"/>
      <c r="X81" s="191"/>
      <c r="Y81" s="191"/>
      <c r="Z81" s="191"/>
    </row>
    <row r="82" spans="1:26">
      <c r="A82" s="13"/>
      <c r="B82" s="220"/>
      <c r="C82" s="221"/>
      <c r="D82" s="518" t="s">
        <v>59</v>
      </c>
      <c r="E82" s="518"/>
      <c r="F82" s="224"/>
      <c r="G82" s="223"/>
      <c r="H82" s="224"/>
      <c r="I82" s="224">
        <f>ROUND((SUM(I74:I81))/3,2)</f>
        <v>0</v>
      </c>
      <c r="J82" s="233"/>
      <c r="K82" s="233">
        <f>ROUND((SUM(K74:K81))/3,2)</f>
        <v>0</v>
      </c>
      <c r="L82" s="223">
        <f>ROUND((SUM(L74:L81))/3,2)</f>
        <v>0</v>
      </c>
      <c r="M82" s="223">
        <f>ROUND((SUM(M74:M81))/3,2)</f>
        <v>0</v>
      </c>
      <c r="N82" s="223"/>
      <c r="O82" s="223"/>
      <c r="P82" s="223"/>
      <c r="Q82" s="223"/>
      <c r="R82" s="223"/>
      <c r="S82" s="223">
        <f>ROUND((SUM(S74:S81))/3,2)</f>
        <v>0</v>
      </c>
      <c r="T82" s="223"/>
      <c r="U82" s="223"/>
      <c r="V82" s="225">
        <f>ROUND((SUM(V74:V81))/3,2)</f>
        <v>0</v>
      </c>
      <c r="W82" s="27"/>
      <c r="X82" s="13"/>
      <c r="Y82" s="13">
        <f>(SUM(Y74:Y81))</f>
        <v>0</v>
      </c>
      <c r="Z82" s="13">
        <f>(SUM(Z74:Z81))</f>
        <v>0</v>
      </c>
    </row>
    <row r="83" spans="1:26" hidden="1">
      <c r="A83" s="13"/>
      <c r="B83" s="13"/>
      <c r="C83" s="13"/>
      <c r="D83" s="13"/>
      <c r="E83" s="58"/>
      <c r="F83" s="58"/>
      <c r="G83" s="182"/>
      <c r="H83" s="58"/>
      <c r="I83" s="58"/>
      <c r="J83" s="148"/>
      <c r="K83" s="148"/>
      <c r="L83" s="148"/>
      <c r="M83" s="148"/>
      <c r="N83" s="148"/>
      <c r="O83" s="148"/>
      <c r="P83" s="148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idden="1">
      <c r="A84" s="13"/>
      <c r="B84" s="13"/>
      <c r="C84" s="13"/>
      <c r="D84" s="13"/>
      <c r="E84" s="58"/>
      <c r="F84" s="58"/>
      <c r="G84" s="182"/>
      <c r="H84" s="58"/>
      <c r="I84" s="58"/>
      <c r="J84" s="148"/>
      <c r="K84" s="148"/>
      <c r="L84" s="148"/>
      <c r="M84" s="148"/>
      <c r="N84" s="148"/>
      <c r="O84" s="148"/>
      <c r="P84" s="148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idden="1">
      <c r="A85" s="13"/>
      <c r="B85" s="13"/>
      <c r="C85" s="13"/>
      <c r="D85" s="13"/>
      <c r="E85" s="58"/>
      <c r="F85" s="58"/>
      <c r="G85" s="182"/>
      <c r="H85" s="58"/>
      <c r="I85" s="58"/>
      <c r="J85" s="148"/>
      <c r="K85" s="148"/>
      <c r="L85" s="148"/>
      <c r="M85" s="148"/>
      <c r="N85" s="148"/>
      <c r="O85" s="148"/>
      <c r="P85" s="148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idden="1">
      <c r="A86" s="13"/>
      <c r="B86" s="13"/>
      <c r="C86" s="13"/>
      <c r="D86" s="13"/>
      <c r="E86" s="58"/>
      <c r="F86" s="58"/>
      <c r="G86" s="182"/>
      <c r="H86" s="58"/>
      <c r="I86" s="58"/>
      <c r="J86" s="148"/>
      <c r="K86" s="148"/>
      <c r="L86" s="148"/>
      <c r="M86" s="148"/>
      <c r="N86" s="148"/>
      <c r="O86" s="148"/>
      <c r="P86" s="148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idden="1">
      <c r="A87" s="13"/>
      <c r="B87" s="13"/>
      <c r="C87" s="13"/>
      <c r="D87" s="13"/>
      <c r="E87" s="58"/>
      <c r="F87" s="58"/>
      <c r="G87" s="182"/>
      <c r="H87" s="58"/>
      <c r="I87" s="58"/>
      <c r="J87" s="148"/>
      <c r="K87" s="148"/>
      <c r="L87" s="148"/>
      <c r="M87" s="148"/>
      <c r="N87" s="148"/>
      <c r="O87" s="148"/>
      <c r="P87" s="148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idden="1">
      <c r="A88" s="13"/>
      <c r="B88" s="13"/>
      <c r="C88" s="13"/>
      <c r="D88" s="13"/>
      <c r="E88" s="58"/>
      <c r="F88" s="58"/>
      <c r="G88" s="182"/>
      <c r="H88" s="58"/>
      <c r="I88" s="58"/>
      <c r="J88" s="148"/>
      <c r="K88" s="148"/>
      <c r="L88" s="148"/>
      <c r="M88" s="148"/>
      <c r="N88" s="148"/>
      <c r="O88" s="148"/>
      <c r="P88" s="148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idden="1">
      <c r="A89" s="13"/>
      <c r="B89" s="13"/>
      <c r="C89" s="13"/>
      <c r="D89" s="13"/>
      <c r="E89" s="58"/>
      <c r="F89" s="58"/>
      <c r="G89" s="182"/>
      <c r="H89" s="58"/>
      <c r="I89" s="58"/>
      <c r="J89" s="148"/>
      <c r="K89" s="148"/>
      <c r="L89" s="148"/>
      <c r="M89" s="148"/>
      <c r="N89" s="148"/>
      <c r="O89" s="148"/>
      <c r="P89" s="148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idden="1">
      <c r="A90" s="13"/>
      <c r="B90" s="13"/>
      <c r="C90" s="13"/>
      <c r="D90" s="13"/>
      <c r="E90" s="58"/>
      <c r="F90" s="58"/>
      <c r="G90" s="182"/>
      <c r="H90" s="58"/>
      <c r="I90" s="58"/>
      <c r="J90" s="148"/>
      <c r="K90" s="148"/>
      <c r="L90" s="148"/>
      <c r="M90" s="148"/>
      <c r="N90" s="148"/>
      <c r="O90" s="148"/>
      <c r="P90" s="148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idden="1">
      <c r="A91" s="13"/>
      <c r="B91" s="13"/>
      <c r="C91" s="13"/>
      <c r="D91" s="13"/>
      <c r="E91" s="58"/>
      <c r="F91" s="58"/>
      <c r="G91" s="182"/>
      <c r="H91" s="58"/>
      <c r="I91" s="58"/>
      <c r="J91" s="148"/>
      <c r="K91" s="148"/>
      <c r="L91" s="148"/>
      <c r="M91" s="148"/>
      <c r="N91" s="148"/>
      <c r="O91" s="148"/>
      <c r="P91" s="148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idden="1">
      <c r="A92" s="8"/>
      <c r="B92" s="8"/>
      <c r="C92" s="8"/>
      <c r="D92" s="8"/>
      <c r="E92" s="12"/>
      <c r="F92" s="12"/>
      <c r="G92" s="21"/>
      <c r="H92" s="12"/>
      <c r="I92" s="12"/>
      <c r="J92" s="20"/>
      <c r="K92" s="20"/>
      <c r="L92" s="20"/>
      <c r="M92" s="20"/>
      <c r="N92" s="20"/>
      <c r="O92" s="20"/>
      <c r="P92" s="20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idden="1">
      <c r="A93" s="8"/>
      <c r="B93" s="8"/>
      <c r="C93" s="8"/>
      <c r="D93" s="8"/>
      <c r="E93" s="12"/>
      <c r="F93" s="12"/>
      <c r="G93" s="21"/>
      <c r="H93" s="12"/>
      <c r="I93" s="12"/>
      <c r="J93" s="20"/>
      <c r="K93" s="20"/>
      <c r="L93" s="20"/>
      <c r="M93" s="20"/>
      <c r="N93" s="20"/>
      <c r="O93" s="20"/>
      <c r="P93" s="20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idden="1">
      <c r="A94" s="8"/>
      <c r="B94" s="8"/>
      <c r="C94" s="8"/>
      <c r="D94" s="8"/>
      <c r="E94" s="12"/>
      <c r="F94" s="12"/>
      <c r="G94" s="21"/>
      <c r="H94" s="12"/>
      <c r="I94" s="12"/>
      <c r="J94" s="20"/>
      <c r="K94" s="20"/>
      <c r="L94" s="20"/>
      <c r="M94" s="20"/>
      <c r="N94" s="20"/>
      <c r="O94" s="20"/>
      <c r="P94" s="20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idden="1">
      <c r="A95" s="8"/>
      <c r="B95" s="8"/>
      <c r="C95" s="8"/>
      <c r="D95" s="8"/>
      <c r="E95" s="12"/>
      <c r="F95" s="12"/>
      <c r="G95" s="21"/>
      <c r="H95" s="12"/>
      <c r="I95" s="12"/>
      <c r="J95" s="20"/>
      <c r="K95" s="20"/>
      <c r="L95" s="20"/>
      <c r="M95" s="20"/>
      <c r="N95" s="20"/>
      <c r="O95" s="20"/>
      <c r="P95" s="20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idden="1">
      <c r="A96" s="8"/>
      <c r="B96" s="8"/>
      <c r="C96" s="8"/>
      <c r="D96" s="8"/>
      <c r="E96" s="12"/>
      <c r="F96" s="12"/>
      <c r="G96" s="21"/>
      <c r="H96" s="12"/>
      <c r="I96" s="12"/>
      <c r="J96" s="20"/>
      <c r="K96" s="20"/>
      <c r="L96" s="20"/>
      <c r="M96" s="20"/>
      <c r="N96" s="20"/>
      <c r="O96" s="20"/>
      <c r="P96" s="20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idden="1">
      <c r="A97" s="8"/>
      <c r="B97" s="8"/>
      <c r="C97" s="8"/>
      <c r="D97" s="8"/>
      <c r="E97" s="12"/>
      <c r="F97" s="12"/>
      <c r="G97" s="21"/>
      <c r="H97" s="12"/>
      <c r="I97" s="12"/>
      <c r="J97" s="20"/>
      <c r="K97" s="20"/>
      <c r="L97" s="20"/>
      <c r="M97" s="20"/>
      <c r="N97" s="20"/>
      <c r="O97" s="20"/>
      <c r="P97" s="20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idden="1">
      <c r="A98" s="8"/>
      <c r="B98" s="8"/>
      <c r="C98" s="8"/>
      <c r="D98" s="8"/>
      <c r="E98" s="12"/>
      <c r="F98" s="12"/>
      <c r="G98" s="21"/>
      <c r="H98" s="12"/>
      <c r="I98" s="12"/>
      <c r="J98" s="20"/>
      <c r="K98" s="20"/>
      <c r="L98" s="20"/>
      <c r="M98" s="20"/>
      <c r="N98" s="20"/>
      <c r="O98" s="20"/>
      <c r="P98" s="20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idden="1">
      <c r="A99" s="8"/>
      <c r="B99" s="8"/>
      <c r="C99" s="8"/>
      <c r="D99" s="8"/>
      <c r="E99" s="12"/>
      <c r="F99" s="12"/>
      <c r="G99" s="21"/>
      <c r="H99" s="12"/>
      <c r="I99" s="12"/>
      <c r="J99" s="20"/>
      <c r="K99" s="20"/>
      <c r="L99" s="20"/>
      <c r="M99" s="20"/>
      <c r="N99" s="20"/>
      <c r="O99" s="20"/>
      <c r="P99" s="20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idden="1">
      <c r="A100" s="8"/>
      <c r="B100" s="8"/>
      <c r="C100" s="8"/>
      <c r="D100" s="8"/>
      <c r="E100" s="12"/>
      <c r="F100" s="12"/>
      <c r="G100" s="21"/>
      <c r="H100" s="12"/>
      <c r="I100" s="12"/>
      <c r="J100" s="20"/>
      <c r="K100" s="20"/>
      <c r="L100" s="20"/>
      <c r="M100" s="20"/>
      <c r="N100" s="20"/>
      <c r="O100" s="20"/>
      <c r="P100" s="20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idden="1">
      <c r="A101" s="8"/>
      <c r="B101" s="8"/>
      <c r="C101" s="8"/>
      <c r="D101" s="8"/>
      <c r="E101" s="12"/>
      <c r="F101" s="12"/>
      <c r="G101" s="21"/>
      <c r="H101" s="12"/>
      <c r="I101" s="12"/>
      <c r="J101" s="20"/>
      <c r="K101" s="20"/>
      <c r="L101" s="20"/>
      <c r="M101" s="20"/>
      <c r="N101" s="20"/>
      <c r="O101" s="20"/>
      <c r="P101" s="20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idden="1">
      <c r="A102" s="8"/>
      <c r="B102" s="8"/>
      <c r="C102" s="8"/>
      <c r="D102" s="8"/>
      <c r="E102" s="12"/>
      <c r="F102" s="12"/>
      <c r="G102" s="21"/>
      <c r="H102" s="12"/>
      <c r="I102" s="12"/>
      <c r="J102" s="20"/>
      <c r="K102" s="20"/>
      <c r="L102" s="20"/>
      <c r="M102" s="20"/>
      <c r="N102" s="20"/>
      <c r="O102" s="20"/>
      <c r="P102" s="20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idden="1">
      <c r="A103" s="8"/>
      <c r="B103" s="8"/>
      <c r="C103" s="8"/>
      <c r="D103" s="8"/>
      <c r="E103" s="12"/>
      <c r="F103" s="12"/>
      <c r="G103" s="21"/>
      <c r="H103" s="12"/>
      <c r="I103" s="12"/>
      <c r="J103" s="20"/>
      <c r="K103" s="20"/>
      <c r="L103" s="20"/>
      <c r="M103" s="20"/>
      <c r="N103" s="20"/>
      <c r="O103" s="20"/>
      <c r="P103" s="20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idden="1">
      <c r="A104" s="8"/>
      <c r="B104" s="8"/>
      <c r="C104" s="8"/>
      <c r="D104" s="8"/>
      <c r="E104" s="12"/>
      <c r="F104" s="12"/>
      <c r="G104" s="21"/>
      <c r="H104" s="12"/>
      <c r="I104" s="12"/>
      <c r="J104" s="20"/>
      <c r="K104" s="20"/>
      <c r="L104" s="20"/>
      <c r="M104" s="20"/>
      <c r="N104" s="20"/>
      <c r="O104" s="20"/>
      <c r="P104" s="20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idden="1">
      <c r="A105" s="8"/>
      <c r="B105" s="8"/>
      <c r="C105" s="8"/>
      <c r="D105" s="8"/>
      <c r="E105" s="12"/>
      <c r="F105" s="12"/>
      <c r="G105" s="21"/>
      <c r="H105" s="12"/>
      <c r="I105" s="12"/>
      <c r="J105" s="20"/>
      <c r="K105" s="20"/>
      <c r="L105" s="20"/>
      <c r="M105" s="20"/>
      <c r="N105" s="20"/>
      <c r="O105" s="20"/>
      <c r="P105" s="20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idden="1">
      <c r="A106" s="8"/>
      <c r="B106" s="8"/>
      <c r="C106" s="8"/>
      <c r="D106" s="8"/>
      <c r="E106" s="12"/>
      <c r="F106" s="12"/>
      <c r="G106" s="21"/>
      <c r="H106" s="12"/>
      <c r="I106" s="12"/>
      <c r="J106" s="20"/>
      <c r="K106" s="20"/>
      <c r="L106" s="20"/>
      <c r="M106" s="20"/>
      <c r="N106" s="20"/>
      <c r="O106" s="20"/>
      <c r="P106" s="20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idden="1">
      <c r="A107" s="8"/>
      <c r="B107" s="8"/>
      <c r="C107" s="8"/>
      <c r="D107" s="8"/>
      <c r="E107" s="12"/>
      <c r="F107" s="12"/>
      <c r="G107" s="21"/>
      <c r="H107" s="12"/>
      <c r="I107" s="12"/>
      <c r="J107" s="20"/>
      <c r="K107" s="20"/>
      <c r="L107" s="20"/>
      <c r="M107" s="20"/>
      <c r="N107" s="20"/>
      <c r="O107" s="20"/>
      <c r="P107" s="20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idden="1">
      <c r="A108" s="8"/>
      <c r="B108" s="8"/>
      <c r="C108" s="8"/>
      <c r="D108" s="8"/>
      <c r="E108" s="12"/>
      <c r="F108" s="12"/>
      <c r="G108" s="21"/>
      <c r="H108" s="12"/>
      <c r="I108" s="12"/>
      <c r="J108" s="20"/>
      <c r="K108" s="20"/>
      <c r="L108" s="20"/>
      <c r="M108" s="20"/>
      <c r="N108" s="20"/>
      <c r="O108" s="20"/>
      <c r="P108" s="20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idden="1">
      <c r="A109" s="8"/>
      <c r="B109" s="8"/>
      <c r="C109" s="8"/>
      <c r="D109" s="8"/>
      <c r="E109" s="12"/>
      <c r="F109" s="12"/>
      <c r="G109" s="21"/>
      <c r="H109" s="12"/>
      <c r="I109" s="12"/>
      <c r="J109" s="20"/>
      <c r="K109" s="20"/>
      <c r="L109" s="20"/>
      <c r="M109" s="20"/>
      <c r="N109" s="20"/>
      <c r="O109" s="20"/>
      <c r="P109" s="20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idden="1">
      <c r="A110" s="8"/>
      <c r="B110" s="8"/>
      <c r="C110" s="8"/>
      <c r="D110" s="8"/>
      <c r="E110" s="12"/>
      <c r="F110" s="12"/>
      <c r="G110" s="21"/>
      <c r="H110" s="12"/>
      <c r="I110" s="12"/>
      <c r="J110" s="20"/>
      <c r="K110" s="20"/>
      <c r="L110" s="20"/>
      <c r="M110" s="20"/>
      <c r="N110" s="20"/>
      <c r="O110" s="20"/>
      <c r="P110" s="20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idden="1">
      <c r="A111" s="8"/>
      <c r="B111" s="8"/>
      <c r="C111" s="8"/>
      <c r="D111" s="8"/>
      <c r="E111" s="12"/>
      <c r="F111" s="12"/>
      <c r="G111" s="21"/>
      <c r="H111" s="12"/>
      <c r="I111" s="12"/>
      <c r="J111" s="20"/>
      <c r="K111" s="20"/>
      <c r="L111" s="20"/>
      <c r="M111" s="20"/>
      <c r="N111" s="20"/>
      <c r="O111" s="20"/>
      <c r="P111" s="20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idden="1">
      <c r="A112" s="8"/>
      <c r="B112" s="8"/>
      <c r="C112" s="8"/>
      <c r="D112" s="8"/>
      <c r="E112" s="12"/>
      <c r="F112" s="12"/>
      <c r="G112" s="21"/>
      <c r="H112" s="12"/>
      <c r="I112" s="12"/>
      <c r="J112" s="20"/>
      <c r="K112" s="20"/>
      <c r="L112" s="20"/>
      <c r="M112" s="20"/>
      <c r="N112" s="20"/>
      <c r="O112" s="20"/>
      <c r="P112" s="20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idden="1">
      <c r="A113" s="8"/>
      <c r="B113" s="8"/>
      <c r="C113" s="8"/>
      <c r="D113" s="8"/>
      <c r="E113" s="12"/>
      <c r="F113" s="12"/>
      <c r="G113" s="21"/>
      <c r="H113" s="12"/>
      <c r="I113" s="12"/>
      <c r="J113" s="20"/>
      <c r="K113" s="20"/>
      <c r="L113" s="20"/>
      <c r="M113" s="20"/>
      <c r="N113" s="20"/>
      <c r="O113" s="20"/>
      <c r="P113" s="20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idden="1">
      <c r="A114" s="8"/>
      <c r="B114" s="8"/>
      <c r="C114" s="8"/>
      <c r="D114" s="8"/>
      <c r="E114" s="12"/>
      <c r="F114" s="12"/>
      <c r="G114" s="21"/>
      <c r="H114" s="12"/>
      <c r="I114" s="12"/>
      <c r="J114" s="20"/>
      <c r="K114" s="20"/>
      <c r="L114" s="20"/>
      <c r="M114" s="20"/>
      <c r="N114" s="20"/>
      <c r="O114" s="20"/>
      <c r="P114" s="20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idden="1">
      <c r="A115" s="8"/>
      <c r="B115" s="8"/>
      <c r="C115" s="8"/>
      <c r="D115" s="8"/>
      <c r="E115" s="12"/>
      <c r="F115" s="12"/>
      <c r="G115" s="21"/>
      <c r="H115" s="12"/>
      <c r="I115" s="12"/>
      <c r="J115" s="20"/>
      <c r="K115" s="20"/>
      <c r="L115" s="20"/>
      <c r="M115" s="20"/>
      <c r="N115" s="20"/>
      <c r="O115" s="20"/>
      <c r="P115" s="20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idden="1">
      <c r="A116" s="8"/>
      <c r="B116" s="8"/>
      <c r="C116" s="8"/>
      <c r="D116" s="8"/>
      <c r="E116" s="12"/>
      <c r="F116" s="12"/>
      <c r="G116" s="21"/>
      <c r="H116" s="12"/>
      <c r="I116" s="12"/>
      <c r="J116" s="20"/>
      <c r="K116" s="20"/>
      <c r="L116" s="20"/>
      <c r="M116" s="20"/>
      <c r="N116" s="20"/>
      <c r="O116" s="20"/>
      <c r="P116" s="20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idden="1">
      <c r="A117" s="8"/>
      <c r="B117" s="8"/>
      <c r="C117" s="8"/>
      <c r="D117" s="8"/>
      <c r="E117" s="12"/>
      <c r="F117" s="12"/>
      <c r="G117" s="21"/>
      <c r="H117" s="12"/>
      <c r="I117" s="12"/>
      <c r="J117" s="20"/>
      <c r="K117" s="20"/>
      <c r="L117" s="20"/>
      <c r="M117" s="20"/>
      <c r="N117" s="20"/>
      <c r="O117" s="20"/>
      <c r="P117" s="20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idden="1">
      <c r="A118" s="8"/>
      <c r="B118" s="8"/>
      <c r="C118" s="8"/>
      <c r="D118" s="8"/>
      <c r="E118" s="12"/>
      <c r="F118" s="12"/>
      <c r="G118" s="21"/>
      <c r="H118" s="12"/>
      <c r="I118" s="12"/>
      <c r="J118" s="20"/>
      <c r="K118" s="20"/>
      <c r="L118" s="20"/>
      <c r="M118" s="20"/>
      <c r="N118" s="20"/>
      <c r="O118" s="20"/>
      <c r="P118" s="20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idden="1">
      <c r="A119" s="8"/>
      <c r="B119" s="8"/>
      <c r="C119" s="8"/>
      <c r="D119" s="8"/>
      <c r="E119" s="12"/>
      <c r="F119" s="12"/>
      <c r="G119" s="21"/>
      <c r="H119" s="12"/>
      <c r="I119" s="12"/>
      <c r="J119" s="20"/>
      <c r="K119" s="20"/>
      <c r="L119" s="20"/>
      <c r="M119" s="20"/>
      <c r="N119" s="20"/>
      <c r="O119" s="20"/>
      <c r="P119" s="20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idden="1">
      <c r="A120" s="8"/>
      <c r="B120" s="8"/>
      <c r="C120" s="8"/>
      <c r="D120" s="8"/>
      <c r="E120" s="8"/>
      <c r="F120" s="8"/>
      <c r="G120" s="21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idden="1">
      <c r="A121" s="8"/>
      <c r="B121" s="8"/>
      <c r="C121" s="8"/>
      <c r="D121" s="8"/>
      <c r="E121" s="8"/>
      <c r="F121" s="8"/>
      <c r="G121" s="21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idden="1">
      <c r="A122" s="8"/>
      <c r="B122" s="8"/>
      <c r="C122" s="8"/>
      <c r="D122" s="8"/>
      <c r="E122" s="8"/>
      <c r="F122" s="8"/>
      <c r="G122" s="21"/>
      <c r="H122" s="12"/>
      <c r="I122" s="1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idden="1">
      <c r="A123" s="8"/>
      <c r="B123" s="8"/>
      <c r="C123" s="8"/>
      <c r="D123" s="8"/>
      <c r="E123" s="8"/>
      <c r="F123" s="8"/>
      <c r="G123" s="21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idden="1">
      <c r="A124" s="8"/>
      <c r="B124" s="8"/>
      <c r="C124" s="8"/>
      <c r="D124" s="8"/>
      <c r="E124" s="8"/>
      <c r="F124" s="8"/>
      <c r="G124" s="21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idden="1">
      <c r="A125" s="8"/>
      <c r="B125" s="8"/>
      <c r="C125" s="8"/>
      <c r="D125" s="8"/>
      <c r="E125" s="8"/>
      <c r="F125" s="8"/>
      <c r="G125" s="21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idden="1">
      <c r="A126" s="8"/>
      <c r="B126" s="8"/>
      <c r="C126" s="8"/>
      <c r="D126" s="8"/>
      <c r="E126" s="8"/>
      <c r="F126" s="8"/>
      <c r="G126" s="21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idden="1">
      <c r="A127" s="8"/>
      <c r="B127" s="8"/>
      <c r="C127" s="8"/>
      <c r="D127" s="8"/>
      <c r="E127" s="8"/>
      <c r="F127" s="8"/>
      <c r="G127" s="21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idden="1">
      <c r="A128" s="8"/>
      <c r="B128" s="8"/>
      <c r="C128" s="8"/>
      <c r="D128" s="8"/>
      <c r="E128" s="8"/>
      <c r="F128" s="8"/>
      <c r="G128" s="21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idden="1">
      <c r="A129" s="8"/>
      <c r="B129" s="8"/>
      <c r="C129" s="8"/>
      <c r="D129" s="8"/>
      <c r="E129" s="8"/>
      <c r="F129" s="8"/>
      <c r="G129" s="21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idden="1">
      <c r="A130" s="8"/>
      <c r="B130" s="8"/>
      <c r="C130" s="8"/>
      <c r="D130" s="8"/>
      <c r="E130" s="8"/>
      <c r="F130" s="8"/>
      <c r="G130" s="21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idden="1">
      <c r="A131" s="8"/>
      <c r="B131" s="8"/>
      <c r="C131" s="8"/>
      <c r="D131" s="8"/>
      <c r="E131" s="8"/>
      <c r="F131" s="8"/>
      <c r="G131" s="21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idden="1">
      <c r="A132" s="8"/>
      <c r="B132" s="8"/>
      <c r="C132" s="8"/>
      <c r="D132" s="8"/>
      <c r="E132" s="8"/>
      <c r="F132" s="8"/>
      <c r="G132" s="21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idden="1">
      <c r="A133" s="8"/>
      <c r="B133" s="8"/>
      <c r="C133" s="8"/>
      <c r="D133" s="8"/>
      <c r="E133" s="8"/>
      <c r="F133" s="8"/>
      <c r="G133" s="21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idden="1">
      <c r="A134" s="8"/>
      <c r="B134" s="8"/>
      <c r="C134" s="8"/>
      <c r="D134" s="8"/>
      <c r="E134" s="8"/>
      <c r="F134" s="8"/>
      <c r="G134" s="21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idden="1">
      <c r="A135" s="8"/>
      <c r="B135" s="8"/>
      <c r="C135" s="8"/>
      <c r="D135" s="8"/>
      <c r="E135" s="8"/>
      <c r="F135" s="8"/>
      <c r="G135" s="21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idden="1">
      <c r="A136" s="8"/>
      <c r="B136" s="8"/>
      <c r="C136" s="8"/>
      <c r="D136" s="8"/>
      <c r="E136" s="8"/>
      <c r="F136" s="8"/>
      <c r="G136" s="21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idden="1">
      <c r="A137" s="8"/>
      <c r="B137" s="8"/>
      <c r="C137" s="8"/>
      <c r="D137" s="8"/>
      <c r="E137" s="8"/>
      <c r="F137" s="8"/>
      <c r="G137" s="21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idden="1">
      <c r="A138" s="8"/>
      <c r="B138" s="8"/>
      <c r="C138" s="8"/>
      <c r="D138" s="8"/>
      <c r="E138" s="8"/>
      <c r="F138" s="8"/>
      <c r="G138" s="21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idden="1">
      <c r="A139" s="8"/>
      <c r="B139" s="8"/>
      <c r="C139" s="8"/>
      <c r="D139" s="8"/>
      <c r="E139" s="8"/>
      <c r="F139" s="8"/>
      <c r="G139" s="21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idden="1">
      <c r="A140" s="8"/>
      <c r="B140" s="8"/>
      <c r="C140" s="8"/>
      <c r="D140" s="8"/>
      <c r="E140" s="8"/>
      <c r="F140" s="8"/>
      <c r="G140" s="21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idden="1">
      <c r="A141" s="8"/>
      <c r="B141" s="8"/>
      <c r="C141" s="8"/>
      <c r="D141" s="8"/>
      <c r="E141" s="8"/>
      <c r="F141" s="8"/>
      <c r="G141" s="21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idden="1">
      <c r="A142" s="8"/>
      <c r="B142" s="8"/>
      <c r="C142" s="8"/>
      <c r="D142" s="8"/>
      <c r="E142" s="8"/>
      <c r="F142" s="8"/>
      <c r="G142" s="21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idden="1">
      <c r="A143" s="8"/>
      <c r="B143" s="8"/>
      <c r="C143" s="8"/>
      <c r="D143" s="8"/>
      <c r="E143" s="8"/>
      <c r="F143" s="8"/>
      <c r="G143" s="21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idden="1">
      <c r="A144" s="8"/>
      <c r="B144" s="8"/>
      <c r="C144" s="8"/>
      <c r="D144" s="8"/>
      <c r="E144" s="8"/>
      <c r="F144" s="8"/>
      <c r="G144" s="21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idden="1">
      <c r="A145" s="8"/>
      <c r="B145" s="8"/>
      <c r="C145" s="8"/>
      <c r="D145" s="8"/>
      <c r="E145" s="8"/>
      <c r="F145" s="8"/>
      <c r="G145" s="21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idden="1">
      <c r="A146" s="8"/>
      <c r="B146" s="8"/>
      <c r="C146" s="8"/>
      <c r="D146" s="8"/>
      <c r="E146" s="8"/>
      <c r="F146" s="8"/>
      <c r="G146" s="21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idden="1">
      <c r="A147" s="8"/>
      <c r="B147" s="8"/>
      <c r="C147" s="8"/>
      <c r="D147" s="8"/>
      <c r="E147" s="8"/>
      <c r="F147" s="8"/>
      <c r="G147" s="21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idden="1">
      <c r="A148" s="8"/>
      <c r="B148" s="8"/>
      <c r="C148" s="8"/>
      <c r="D148" s="8"/>
      <c r="E148" s="8"/>
      <c r="F148" s="8"/>
      <c r="G148" s="21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idden="1">
      <c r="A149" s="8"/>
      <c r="B149" s="8"/>
      <c r="C149" s="8"/>
      <c r="D149" s="8"/>
      <c r="E149" s="8"/>
      <c r="F149" s="8"/>
      <c r="G149" s="21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idden="1">
      <c r="A150" s="8"/>
      <c r="B150" s="8"/>
      <c r="C150" s="8"/>
      <c r="D150" s="8"/>
      <c r="E150" s="8"/>
      <c r="F150" s="8"/>
      <c r="G150" s="21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idden="1">
      <c r="A151" s="8"/>
      <c r="B151" s="8"/>
      <c r="C151" s="8"/>
      <c r="D151" s="8"/>
      <c r="E151" s="8"/>
      <c r="F151" s="8"/>
      <c r="G151" s="21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idden="1">
      <c r="A152" s="8"/>
      <c r="B152" s="8"/>
      <c r="C152" s="8"/>
      <c r="D152" s="8"/>
      <c r="E152" s="8"/>
      <c r="F152" s="8"/>
      <c r="G152" s="21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idden="1">
      <c r="A153" s="8"/>
      <c r="B153" s="8"/>
      <c r="C153" s="8"/>
      <c r="D153" s="8"/>
      <c r="E153" s="8"/>
      <c r="F153" s="8"/>
      <c r="G153" s="21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idden="1">
      <c r="A154" s="8"/>
      <c r="B154" s="8"/>
      <c r="C154" s="8"/>
      <c r="D154" s="8"/>
      <c r="E154" s="8"/>
      <c r="F154" s="8"/>
      <c r="G154" s="21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idden="1">
      <c r="A155" s="8"/>
      <c r="B155" s="8"/>
      <c r="C155" s="8"/>
      <c r="D155" s="8"/>
      <c r="E155" s="8"/>
      <c r="F155" s="8"/>
      <c r="G155" s="21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idden="1">
      <c r="A156" s="8"/>
      <c r="B156" s="8"/>
      <c r="C156" s="8"/>
      <c r="D156" s="8"/>
      <c r="E156" s="8"/>
      <c r="F156" s="8"/>
      <c r="G156" s="21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idden="1">
      <c r="A157" s="8"/>
      <c r="B157" s="8"/>
      <c r="C157" s="8"/>
      <c r="D157" s="8"/>
      <c r="E157" s="8"/>
      <c r="F157" s="8"/>
      <c r="G157" s="21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idden="1">
      <c r="A158" s="8"/>
      <c r="B158" s="8"/>
      <c r="C158" s="8"/>
      <c r="D158" s="8"/>
      <c r="E158" s="8"/>
      <c r="F158" s="8"/>
      <c r="G158" s="21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idden="1">
      <c r="A159" s="8"/>
      <c r="B159" s="8"/>
      <c r="C159" s="8"/>
      <c r="D159" s="8"/>
      <c r="E159" s="8"/>
      <c r="F159" s="8"/>
      <c r="G159" s="21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idden="1">
      <c r="A160" s="8"/>
      <c r="B160" s="8"/>
      <c r="C160" s="8"/>
      <c r="D160" s="8"/>
      <c r="E160" s="8"/>
      <c r="F160" s="8"/>
      <c r="G160" s="21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idden="1">
      <c r="A161" s="8"/>
      <c r="B161" s="8"/>
      <c r="C161" s="8"/>
      <c r="D161" s="8"/>
      <c r="E161" s="8"/>
      <c r="F161" s="8"/>
      <c r="G161" s="21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idden="1">
      <c r="A162" s="8"/>
      <c r="B162" s="8"/>
      <c r="C162" s="8"/>
      <c r="D162" s="8"/>
      <c r="E162" s="8"/>
      <c r="F162" s="8"/>
      <c r="G162" s="21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idden="1">
      <c r="A163" s="8"/>
      <c r="B163" s="8"/>
      <c r="C163" s="8"/>
      <c r="D163" s="8"/>
      <c r="E163" s="8"/>
      <c r="F163" s="8"/>
      <c r="G163" s="21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idden="1">
      <c r="A164" s="8"/>
      <c r="B164" s="8"/>
      <c r="C164" s="8"/>
      <c r="D164" s="8"/>
      <c r="E164" s="8"/>
      <c r="F164" s="8"/>
      <c r="G164" s="21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idden="1">
      <c r="A165" s="8"/>
      <c r="B165" s="8"/>
      <c r="C165" s="8"/>
      <c r="D165" s="8"/>
      <c r="E165" s="8"/>
      <c r="F165" s="8"/>
      <c r="G165" s="21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idden="1">
      <c r="A166" s="8"/>
      <c r="B166" s="8"/>
      <c r="C166" s="8"/>
      <c r="D166" s="8"/>
      <c r="E166" s="8"/>
      <c r="F166" s="8"/>
      <c r="G166" s="21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idden="1">
      <c r="A167" s="8"/>
      <c r="B167" s="8"/>
      <c r="C167" s="8"/>
      <c r="D167" s="8"/>
      <c r="E167" s="8"/>
      <c r="F167" s="8"/>
      <c r="G167" s="21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idden="1">
      <c r="A168" s="8"/>
      <c r="B168" s="8"/>
      <c r="C168" s="8"/>
      <c r="D168" s="8"/>
      <c r="E168" s="8"/>
      <c r="F168" s="8"/>
      <c r="G168" s="21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idden="1">
      <c r="A169" s="8"/>
      <c r="B169" s="8"/>
      <c r="C169" s="8"/>
      <c r="D169" s="8"/>
      <c r="E169" s="8"/>
      <c r="F169" s="8"/>
      <c r="G169" s="21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idden="1">
      <c r="A170" s="8"/>
      <c r="B170" s="8"/>
      <c r="C170" s="8"/>
      <c r="D170" s="8"/>
      <c r="E170" s="8"/>
      <c r="F170" s="8"/>
      <c r="G170" s="21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idden="1">
      <c r="A171" s="8"/>
      <c r="B171" s="8"/>
      <c r="C171" s="8"/>
      <c r="D171" s="8"/>
      <c r="E171" s="8"/>
      <c r="F171" s="8"/>
      <c r="G171" s="21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idden="1">
      <c r="A172" s="8"/>
      <c r="B172" s="8"/>
      <c r="C172" s="8"/>
      <c r="D172" s="8"/>
      <c r="E172" s="8"/>
      <c r="F172" s="8"/>
      <c r="G172" s="21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idden="1">
      <c r="A173" s="8"/>
      <c r="B173" s="8"/>
      <c r="C173" s="8"/>
      <c r="D173" s="8"/>
      <c r="E173" s="8"/>
      <c r="F173" s="8"/>
      <c r="G173" s="21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idden="1">
      <c r="A174" s="8"/>
      <c r="B174" s="8"/>
      <c r="C174" s="8"/>
      <c r="D174" s="8"/>
      <c r="E174" s="8"/>
      <c r="F174" s="8"/>
      <c r="G174" s="21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idden="1">
      <c r="A175" s="8"/>
      <c r="B175" s="8"/>
      <c r="C175" s="8"/>
      <c r="D175" s="8"/>
      <c r="E175" s="8"/>
      <c r="F175" s="8"/>
      <c r="G175" s="21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idden="1">
      <c r="A176" s="8"/>
      <c r="B176" s="8"/>
      <c r="C176" s="8"/>
      <c r="D176" s="8"/>
      <c r="E176" s="8"/>
      <c r="F176" s="8"/>
      <c r="G176" s="21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idden="1">
      <c r="A177" s="8"/>
      <c r="B177" s="8"/>
      <c r="C177" s="8"/>
      <c r="D177" s="8"/>
      <c r="E177" s="8"/>
      <c r="F177" s="8"/>
      <c r="G177" s="21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idden="1">
      <c r="A178" s="8"/>
      <c r="B178" s="8"/>
      <c r="C178" s="8"/>
      <c r="D178" s="8"/>
      <c r="E178" s="8"/>
      <c r="F178" s="8"/>
      <c r="G178" s="21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idden="1">
      <c r="A179" s="8"/>
      <c r="B179" s="8"/>
      <c r="C179" s="8"/>
      <c r="D179" s="8"/>
      <c r="E179" s="8"/>
      <c r="F179" s="8"/>
      <c r="G179" s="21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idden="1">
      <c r="A180" s="8"/>
      <c r="B180" s="8"/>
      <c r="C180" s="8"/>
      <c r="D180" s="8"/>
      <c r="E180" s="8"/>
      <c r="F180" s="8"/>
      <c r="G180" s="21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idden="1">
      <c r="A181" s="8"/>
      <c r="B181" s="8"/>
      <c r="C181" s="8"/>
      <c r="D181" s="8"/>
      <c r="E181" s="8"/>
      <c r="F181" s="8"/>
      <c r="G181" s="21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idden="1">
      <c r="A182" s="8"/>
      <c r="B182" s="8"/>
      <c r="C182" s="8"/>
      <c r="D182" s="8"/>
      <c r="E182" s="8"/>
      <c r="F182" s="8"/>
      <c r="G182" s="21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idden="1">
      <c r="A183" s="8"/>
      <c r="B183" s="8"/>
      <c r="C183" s="8"/>
      <c r="D183" s="8"/>
      <c r="E183" s="8"/>
      <c r="F183" s="8"/>
      <c r="G183" s="21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idden="1">
      <c r="A184" s="8"/>
      <c r="B184" s="8"/>
      <c r="C184" s="8"/>
      <c r="D184" s="8"/>
      <c r="E184" s="8"/>
      <c r="F184" s="8"/>
      <c r="G184" s="21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idden="1">
      <c r="A185" s="8"/>
      <c r="B185" s="8"/>
      <c r="C185" s="8"/>
      <c r="D185" s="8"/>
      <c r="E185" s="8"/>
      <c r="F185" s="8"/>
      <c r="G185" s="21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idden="1">
      <c r="A186" s="8"/>
      <c r="B186" s="8"/>
      <c r="C186" s="8"/>
      <c r="D186" s="8"/>
      <c r="E186" s="8"/>
      <c r="F186" s="8"/>
      <c r="G186" s="21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idden="1">
      <c r="A187" s="8"/>
      <c r="B187" s="8"/>
      <c r="C187" s="8"/>
      <c r="D187" s="8"/>
      <c r="E187" s="8"/>
      <c r="F187" s="8"/>
      <c r="G187" s="21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idden="1">
      <c r="A188" s="8"/>
      <c r="B188" s="8"/>
      <c r="C188" s="8"/>
      <c r="D188" s="8"/>
      <c r="E188" s="8"/>
      <c r="F188" s="8"/>
      <c r="G188" s="21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idden="1">
      <c r="A189" s="8"/>
      <c r="B189" s="8"/>
      <c r="C189" s="8"/>
      <c r="D189" s="8"/>
      <c r="E189" s="8"/>
      <c r="F189" s="8"/>
      <c r="G189" s="21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idden="1">
      <c r="A190" s="8"/>
      <c r="B190" s="8"/>
      <c r="C190" s="8"/>
      <c r="D190" s="8"/>
      <c r="E190" s="8"/>
      <c r="F190" s="8"/>
      <c r="G190" s="21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idden="1">
      <c r="A191" s="8"/>
      <c r="B191" s="8"/>
      <c r="C191" s="8"/>
      <c r="D191" s="8"/>
      <c r="E191" s="8"/>
      <c r="F191" s="8"/>
      <c r="G191" s="21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idden="1">
      <c r="A192" s="8"/>
      <c r="B192" s="8"/>
      <c r="C192" s="8"/>
      <c r="D192" s="8"/>
      <c r="E192" s="8"/>
      <c r="F192" s="8"/>
      <c r="G192" s="21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idden="1">
      <c r="A193" s="8"/>
      <c r="B193" s="8"/>
      <c r="C193" s="8"/>
      <c r="D193" s="8"/>
      <c r="E193" s="8"/>
      <c r="F193" s="8"/>
      <c r="G193" s="21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idden="1">
      <c r="A194" s="8"/>
      <c r="B194" s="8"/>
      <c r="C194" s="8"/>
      <c r="D194" s="8"/>
      <c r="E194" s="8"/>
      <c r="F194" s="8"/>
      <c r="G194" s="21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idden="1">
      <c r="A195" s="8"/>
      <c r="B195" s="8"/>
      <c r="C195" s="8"/>
      <c r="D195" s="8"/>
      <c r="E195" s="8"/>
      <c r="F195" s="8"/>
      <c r="G195" s="21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idden="1">
      <c r="A196" s="8"/>
      <c r="B196" s="8"/>
      <c r="C196" s="8"/>
      <c r="D196" s="8"/>
      <c r="E196" s="8"/>
      <c r="F196" s="8"/>
      <c r="G196" s="21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idden="1">
      <c r="A197" s="8"/>
      <c r="B197" s="8"/>
      <c r="C197" s="8"/>
      <c r="D197" s="8"/>
      <c r="E197" s="8"/>
      <c r="F197" s="8"/>
      <c r="G197" s="21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idden="1">
      <c r="A198" s="8"/>
      <c r="B198" s="8"/>
      <c r="C198" s="8"/>
      <c r="D198" s="8"/>
      <c r="E198" s="8"/>
      <c r="F198" s="8"/>
      <c r="G198" s="21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idden="1">
      <c r="A199" s="8"/>
      <c r="B199" s="8"/>
      <c r="C199" s="8"/>
      <c r="D199" s="8"/>
      <c r="E199" s="8"/>
      <c r="F199" s="8"/>
      <c r="G199" s="21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idden="1">
      <c r="A200" s="8"/>
      <c r="B200" s="8"/>
      <c r="C200" s="8"/>
      <c r="D200" s="8"/>
      <c r="E200" s="8"/>
      <c r="F200" s="8"/>
      <c r="G200" s="21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idden="1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>
      <c r="A680" s="8"/>
      <c r="B680" s="8"/>
      <c r="C680" s="8"/>
      <c r="D680" s="8"/>
      <c r="E680" s="8"/>
      <c r="F680" s="8"/>
      <c r="G680" s="21"/>
      <c r="H680" s="12"/>
      <c r="I680" s="12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idden="1">
      <c r="A681" s="8"/>
      <c r="B681" s="8"/>
      <c r="C681" s="8"/>
      <c r="D681" s="8"/>
      <c r="E681" s="8"/>
      <c r="F681" s="8"/>
      <c r="G681" s="21"/>
      <c r="H681" s="12"/>
      <c r="I681" s="12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idden="1">
      <c r="A682" s="8"/>
      <c r="B682" s="8"/>
      <c r="C682" s="8"/>
      <c r="D682" s="8"/>
      <c r="E682" s="8"/>
      <c r="F682" s="8"/>
      <c r="G682" s="21"/>
      <c r="H682" s="12"/>
      <c r="I682" s="12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idden="1">
      <c r="A683" s="8"/>
      <c r="B683" s="8"/>
      <c r="C683" s="8"/>
      <c r="D683" s="8"/>
      <c r="E683" s="8"/>
      <c r="F683" s="8"/>
      <c r="G683" s="21"/>
      <c r="H683" s="12"/>
      <c r="I683" s="12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idden="1">
      <c r="A684" s="8"/>
      <c r="B684" s="8"/>
      <c r="C684" s="8"/>
      <c r="D684" s="8"/>
      <c r="E684" s="8"/>
      <c r="F684" s="8"/>
      <c r="G684" s="21"/>
      <c r="H684" s="12"/>
      <c r="I684" s="12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idden="1">
      <c r="A685" s="8"/>
      <c r="B685" s="8"/>
      <c r="C685" s="8"/>
      <c r="D685" s="8"/>
      <c r="E685" s="8"/>
      <c r="F685" s="8"/>
      <c r="G685" s="21"/>
      <c r="H685" s="12"/>
      <c r="I685" s="12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idden="1">
      <c r="A686" s="8"/>
      <c r="B686" s="8"/>
      <c r="C686" s="8"/>
      <c r="D686" s="8"/>
      <c r="E686" s="8"/>
      <c r="F686" s="8"/>
      <c r="G686" s="21"/>
      <c r="H686" s="12"/>
      <c r="I686" s="12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idden="1">
      <c r="A687" s="8"/>
      <c r="B687" s="8"/>
      <c r="C687" s="8"/>
      <c r="D687" s="8"/>
      <c r="E687" s="8"/>
      <c r="F687" s="8"/>
      <c r="G687" s="21"/>
      <c r="H687" s="12"/>
      <c r="I687" s="12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idden="1">
      <c r="A688" s="8"/>
      <c r="B688" s="8"/>
      <c r="C688" s="8"/>
      <c r="D688" s="8"/>
      <c r="E688" s="8"/>
      <c r="F688" s="8"/>
      <c r="G688" s="21"/>
      <c r="H688" s="12"/>
      <c r="I688" s="12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idden="1">
      <c r="A689" s="8"/>
      <c r="B689" s="8"/>
      <c r="C689" s="8"/>
      <c r="D689" s="8"/>
      <c r="E689" s="8"/>
      <c r="F689" s="8"/>
      <c r="G689" s="21"/>
      <c r="H689" s="12"/>
      <c r="I689" s="12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idden="1">
      <c r="A690" s="8"/>
      <c r="B690" s="8"/>
      <c r="C690" s="8"/>
      <c r="D690" s="8"/>
      <c r="E690" s="8"/>
      <c r="F690" s="8"/>
      <c r="G690" s="21"/>
      <c r="H690" s="12"/>
      <c r="I690" s="12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idden="1">
      <c r="A691" s="8"/>
      <c r="B691" s="8"/>
      <c r="C691" s="8"/>
      <c r="D691" s="8"/>
      <c r="E691" s="8"/>
      <c r="F691" s="8"/>
      <c r="G691" s="21"/>
      <c r="H691" s="12"/>
      <c r="I691" s="12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idden="1">
      <c r="A692" s="8"/>
      <c r="B692" s="8"/>
      <c r="C692" s="8"/>
      <c r="D692" s="8"/>
      <c r="E692" s="8"/>
      <c r="F692" s="8"/>
      <c r="G692" s="21"/>
      <c r="H692" s="12"/>
      <c r="I692" s="12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idden="1">
      <c r="A693" s="8"/>
      <c r="B693" s="8"/>
      <c r="C693" s="8"/>
      <c r="D693" s="8"/>
      <c r="E693" s="8"/>
      <c r="F693" s="8"/>
      <c r="G693" s="21"/>
      <c r="H693" s="12"/>
      <c r="I693" s="12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idden="1">
      <c r="A694" s="8"/>
      <c r="B694" s="8"/>
      <c r="C694" s="8"/>
      <c r="D694" s="8"/>
      <c r="E694" s="8"/>
      <c r="F694" s="8"/>
      <c r="G694" s="21"/>
      <c r="H694" s="12"/>
      <c r="I694" s="12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idden="1">
      <c r="A695" s="8"/>
      <c r="B695" s="8"/>
      <c r="C695" s="8"/>
      <c r="D695" s="8"/>
      <c r="E695" s="8"/>
      <c r="F695" s="8"/>
      <c r="G695" s="21"/>
      <c r="H695" s="12"/>
      <c r="I695" s="12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idden="1">
      <c r="A696" s="8"/>
      <c r="B696" s="8"/>
      <c r="C696" s="8"/>
      <c r="D696" s="8"/>
      <c r="E696" s="8"/>
      <c r="F696" s="8"/>
      <c r="G696" s="21"/>
      <c r="H696" s="12"/>
      <c r="I696" s="12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idden="1">
      <c r="A697" s="8"/>
      <c r="B697" s="8"/>
      <c r="C697" s="8"/>
      <c r="D697" s="8"/>
      <c r="E697" s="8"/>
      <c r="F697" s="8"/>
      <c r="G697" s="21"/>
      <c r="H697" s="12"/>
      <c r="I697" s="12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idden="1">
      <c r="A698" s="8"/>
      <c r="B698" s="8"/>
      <c r="C698" s="8"/>
      <c r="D698" s="8"/>
      <c r="E698" s="8"/>
      <c r="F698" s="8"/>
      <c r="G698" s="21"/>
      <c r="H698" s="12"/>
      <c r="I698" s="12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idden="1">
      <c r="A699" s="8"/>
      <c r="B699" s="8"/>
      <c r="C699" s="8"/>
      <c r="D699" s="8"/>
      <c r="E699" s="8"/>
      <c r="F699" s="8"/>
      <c r="G699" s="21"/>
      <c r="H699" s="12"/>
      <c r="I699" s="12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idden="1">
      <c r="A700" s="8"/>
      <c r="B700" s="8"/>
      <c r="C700" s="8"/>
      <c r="D700" s="8"/>
      <c r="E700" s="8"/>
      <c r="F700" s="8"/>
      <c r="G700" s="21"/>
      <c r="H700" s="12"/>
      <c r="I700" s="12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idden="1">
      <c r="A701" s="8"/>
      <c r="B701" s="8"/>
      <c r="C701" s="8"/>
      <c r="D701" s="8"/>
      <c r="E701" s="8"/>
      <c r="F701" s="8"/>
      <c r="G701" s="21"/>
      <c r="H701" s="12"/>
      <c r="I701" s="12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idden="1">
      <c r="A702" s="8"/>
      <c r="B702" s="8"/>
      <c r="C702" s="8"/>
      <c r="D702" s="8"/>
      <c r="E702" s="8"/>
      <c r="F702" s="8"/>
      <c r="G702" s="21"/>
      <c r="H702" s="12"/>
      <c r="I702" s="12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idden="1">
      <c r="A703" s="8"/>
      <c r="B703" s="8"/>
      <c r="C703" s="8"/>
      <c r="D703" s="8"/>
      <c r="E703" s="8"/>
      <c r="F703" s="8"/>
      <c r="G703" s="21"/>
      <c r="H703" s="12"/>
      <c r="I703" s="12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idden="1">
      <c r="A704" s="8"/>
      <c r="B704" s="8"/>
      <c r="C704" s="8"/>
      <c r="D704" s="8"/>
      <c r="E704" s="8"/>
      <c r="F704" s="8"/>
      <c r="G704" s="21"/>
      <c r="H704" s="12"/>
      <c r="I704" s="12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idden="1">
      <c r="A705" s="8"/>
      <c r="B705" s="8"/>
      <c r="C705" s="8"/>
      <c r="D705" s="8"/>
      <c r="E705" s="8"/>
      <c r="F705" s="8"/>
      <c r="G705" s="21"/>
      <c r="H705" s="12"/>
      <c r="I705" s="12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idden="1">
      <c r="A706" s="8"/>
      <c r="B706" s="8"/>
      <c r="C706" s="8"/>
      <c r="D706" s="8"/>
      <c r="E706" s="8"/>
      <c r="F706" s="8"/>
      <c r="G706" s="21"/>
      <c r="H706" s="12"/>
      <c r="I706" s="12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idden="1">
      <c r="A707" s="8"/>
      <c r="B707" s="8"/>
      <c r="C707" s="8"/>
      <c r="D707" s="8"/>
      <c r="E707" s="8"/>
      <c r="F707" s="8"/>
      <c r="G707" s="21"/>
      <c r="H707" s="12"/>
      <c r="I707" s="12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idden="1">
      <c r="A708" s="8"/>
      <c r="B708" s="8"/>
      <c r="C708" s="8"/>
      <c r="D708" s="8"/>
      <c r="E708" s="8"/>
      <c r="F708" s="8"/>
      <c r="G708" s="21"/>
      <c r="H708" s="12"/>
      <c r="I708" s="12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idden="1">
      <c r="A709" s="8"/>
      <c r="B709" s="8"/>
      <c r="C709" s="8"/>
      <c r="D709" s="8"/>
      <c r="E709" s="8"/>
      <c r="F709" s="8"/>
      <c r="G709" s="21"/>
      <c r="H709" s="12"/>
      <c r="I709" s="12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idden="1">
      <c r="A710" s="8"/>
      <c r="B710" s="8"/>
      <c r="C710" s="8"/>
      <c r="D710" s="8"/>
      <c r="E710" s="8"/>
      <c r="F710" s="8"/>
      <c r="G710" s="21"/>
      <c r="H710" s="12"/>
      <c r="I710" s="12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idden="1">
      <c r="A711" s="8"/>
      <c r="B711" s="8"/>
      <c r="C711" s="8"/>
      <c r="D711" s="8"/>
      <c r="E711" s="8"/>
      <c r="F711" s="8"/>
      <c r="G711" s="21"/>
      <c r="H711" s="12"/>
      <c r="I711" s="12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idden="1">
      <c r="A712" s="8"/>
      <c r="B712" s="8"/>
      <c r="C712" s="8"/>
      <c r="D712" s="8"/>
      <c r="E712" s="8"/>
      <c r="F712" s="8"/>
      <c r="G712" s="21"/>
      <c r="H712" s="12"/>
      <c r="I712" s="12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idden="1">
      <c r="A713" s="8"/>
      <c r="B713" s="8"/>
      <c r="C713" s="8"/>
      <c r="D713" s="8"/>
      <c r="E713" s="8"/>
      <c r="F713" s="8"/>
      <c r="G713" s="21"/>
      <c r="H713" s="12"/>
      <c r="I713" s="12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idden="1">
      <c r="A714" s="8"/>
      <c r="B714" s="8"/>
      <c r="C714" s="8"/>
      <c r="D714" s="8"/>
      <c r="E714" s="8"/>
      <c r="F714" s="8"/>
      <c r="G714" s="21"/>
      <c r="H714" s="12"/>
      <c r="I714" s="12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idden="1">
      <c r="A715" s="8"/>
      <c r="B715" s="8"/>
      <c r="C715" s="8"/>
      <c r="D715" s="8"/>
      <c r="E715" s="8"/>
      <c r="F715" s="8"/>
      <c r="G715" s="21"/>
      <c r="H715" s="12"/>
      <c r="I715" s="12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idden="1">
      <c r="A716" s="8"/>
      <c r="B716" s="8"/>
      <c r="C716" s="8"/>
      <c r="D716" s="8"/>
      <c r="E716" s="8"/>
      <c r="F716" s="8"/>
      <c r="G716" s="21"/>
      <c r="H716" s="12"/>
      <c r="I716" s="12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idden="1">
      <c r="A717" s="8"/>
      <c r="B717" s="8"/>
      <c r="C717" s="8"/>
      <c r="D717" s="8"/>
      <c r="E717" s="8"/>
      <c r="F717" s="8"/>
      <c r="G717" s="21"/>
      <c r="H717" s="12"/>
      <c r="I717" s="12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idden="1">
      <c r="A718" s="8"/>
      <c r="B718" s="8"/>
      <c r="C718" s="8"/>
      <c r="D718" s="8"/>
      <c r="E718" s="8"/>
      <c r="F718" s="8"/>
      <c r="G718" s="21"/>
      <c r="H718" s="12"/>
      <c r="I718" s="12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idden="1">
      <c r="A719" s="8"/>
      <c r="B719" s="8"/>
      <c r="C719" s="8"/>
      <c r="D719" s="8"/>
      <c r="E719" s="8"/>
      <c r="F719" s="8"/>
      <c r="G719" s="21"/>
      <c r="H719" s="12"/>
      <c r="I719" s="12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idden="1">
      <c r="A720" s="8"/>
      <c r="B720" s="8"/>
      <c r="C720" s="8"/>
      <c r="D720" s="8"/>
      <c r="E720" s="8"/>
      <c r="F720" s="8"/>
      <c r="G720" s="21"/>
      <c r="H720" s="12"/>
      <c r="I720" s="12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idden="1">
      <c r="A721" s="8"/>
      <c r="B721" s="8"/>
      <c r="C721" s="8"/>
      <c r="D721" s="8"/>
      <c r="E721" s="8"/>
      <c r="F721" s="8"/>
      <c r="G721" s="21"/>
      <c r="H721" s="12"/>
      <c r="I721" s="12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idden="1">
      <c r="A722" s="8"/>
      <c r="B722" s="8"/>
      <c r="C722" s="8"/>
      <c r="D722" s="8"/>
      <c r="E722" s="8"/>
      <c r="F722" s="8"/>
      <c r="G722" s="21"/>
      <c r="H722" s="12"/>
      <c r="I722" s="12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idden="1">
      <c r="A723" s="8"/>
      <c r="B723" s="8"/>
      <c r="C723" s="8"/>
      <c r="D723" s="8"/>
      <c r="E723" s="8"/>
      <c r="F723" s="8"/>
      <c r="G723" s="21"/>
      <c r="H723" s="12"/>
      <c r="I723" s="12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idden="1">
      <c r="A724" s="8"/>
      <c r="B724" s="8"/>
      <c r="C724" s="8"/>
      <c r="D724" s="8"/>
      <c r="E724" s="8"/>
      <c r="F724" s="8"/>
      <c r="G724" s="21"/>
      <c r="H724" s="12"/>
      <c r="I724" s="12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idden="1">
      <c r="A725" s="8"/>
      <c r="B725" s="8"/>
      <c r="C725" s="8"/>
      <c r="D725" s="8"/>
      <c r="E725" s="8"/>
      <c r="F725" s="8"/>
      <c r="G725" s="21"/>
      <c r="H725" s="12"/>
      <c r="I725" s="12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idden="1">
      <c r="A726" s="8"/>
      <c r="B726" s="8"/>
      <c r="C726" s="8"/>
      <c r="D726" s="8"/>
      <c r="E726" s="8"/>
      <c r="F726" s="8"/>
      <c r="G726" s="21"/>
      <c r="H726" s="12"/>
      <c r="I726" s="12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idden="1">
      <c r="A727" s="8"/>
      <c r="B727" s="8"/>
      <c r="C727" s="8"/>
      <c r="D727" s="8"/>
      <c r="E727" s="8"/>
      <c r="F727" s="8"/>
      <c r="G727" s="21"/>
      <c r="H727" s="12"/>
      <c r="I727" s="12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idden="1">
      <c r="A728" s="8"/>
      <c r="B728" s="8"/>
      <c r="C728" s="8"/>
      <c r="D728" s="8"/>
      <c r="E728" s="8"/>
      <c r="F728" s="8"/>
      <c r="G728" s="21"/>
      <c r="H728" s="12"/>
      <c r="I728" s="12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idden="1">
      <c r="A729" s="8"/>
      <c r="B729" s="8"/>
      <c r="C729" s="8"/>
      <c r="D729" s="8"/>
      <c r="E729" s="8"/>
      <c r="F729" s="8"/>
      <c r="G729" s="21"/>
      <c r="H729" s="12"/>
      <c r="I729" s="12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idden="1">
      <c r="A730" s="8"/>
      <c r="B730" s="8"/>
      <c r="C730" s="8"/>
      <c r="D730" s="8"/>
      <c r="E730" s="8"/>
      <c r="F730" s="8"/>
      <c r="G730" s="21"/>
      <c r="H730" s="12"/>
      <c r="I730" s="12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idden="1">
      <c r="A731" s="8"/>
      <c r="B731" s="8"/>
      <c r="C731" s="8"/>
      <c r="D731" s="8"/>
      <c r="E731" s="8"/>
      <c r="F731" s="8"/>
      <c r="G731" s="21"/>
      <c r="H731" s="12"/>
      <c r="I731" s="12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idden="1">
      <c r="A732" s="8"/>
      <c r="B732" s="8"/>
      <c r="C732" s="8"/>
      <c r="D732" s="8"/>
      <c r="E732" s="8"/>
      <c r="F732" s="8"/>
      <c r="G732" s="21"/>
      <c r="H732" s="12"/>
      <c r="I732" s="12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idden="1">
      <c r="A733" s="8"/>
      <c r="B733" s="8"/>
      <c r="C733" s="8"/>
      <c r="D733" s="8"/>
      <c r="E733" s="8"/>
      <c r="F733" s="8"/>
      <c r="G733" s="21"/>
      <c r="H733" s="12"/>
      <c r="I733" s="12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idden="1">
      <c r="A734" s="8"/>
      <c r="B734" s="8"/>
      <c r="C734" s="8"/>
      <c r="D734" s="8"/>
      <c r="E734" s="8"/>
      <c r="F734" s="8"/>
      <c r="G734" s="21"/>
      <c r="H734" s="12"/>
      <c r="I734" s="1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idden="1">
      <c r="A735" s="8"/>
      <c r="B735" s="8"/>
      <c r="C735" s="8"/>
      <c r="D735" s="8"/>
      <c r="E735" s="8"/>
      <c r="F735" s="8"/>
      <c r="G735" s="21"/>
      <c r="H735" s="12"/>
      <c r="I735" s="12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idden="1">
      <c r="A736" s="8"/>
      <c r="B736" s="8"/>
      <c r="C736" s="8"/>
      <c r="D736" s="8"/>
      <c r="E736" s="8"/>
      <c r="F736" s="8"/>
      <c r="G736" s="21"/>
      <c r="H736" s="12"/>
      <c r="I736" s="12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idden="1">
      <c r="A737" s="8"/>
      <c r="B737" s="8"/>
      <c r="C737" s="8"/>
      <c r="D737" s="8"/>
      <c r="E737" s="8"/>
      <c r="F737" s="8"/>
      <c r="G737" s="21"/>
      <c r="H737" s="12"/>
      <c r="I737" s="12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idden="1">
      <c r="A738" s="8"/>
      <c r="B738" s="8"/>
      <c r="C738" s="8"/>
      <c r="D738" s="8"/>
      <c r="E738" s="8"/>
      <c r="F738" s="8"/>
      <c r="G738" s="21"/>
      <c r="H738" s="12"/>
      <c r="I738" s="12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idden="1">
      <c r="A739" s="8"/>
      <c r="B739" s="8"/>
      <c r="C739" s="8"/>
      <c r="D739" s="8"/>
      <c r="E739" s="8"/>
      <c r="F739" s="8"/>
      <c r="G739" s="21"/>
      <c r="H739" s="12"/>
      <c r="I739" s="12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idden="1">
      <c r="A740" s="8"/>
      <c r="B740" s="8"/>
      <c r="C740" s="8"/>
      <c r="D740" s="8"/>
      <c r="E740" s="8"/>
      <c r="F740" s="8"/>
      <c r="G740" s="21"/>
      <c r="H740" s="12"/>
      <c r="I740" s="12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idden="1">
      <c r="A741" s="8"/>
      <c r="B741" s="8"/>
      <c r="C741" s="8"/>
      <c r="D741" s="8"/>
      <c r="E741" s="8"/>
      <c r="F741" s="8"/>
      <c r="G741" s="21"/>
      <c r="H741" s="12"/>
      <c r="I741" s="12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idden="1">
      <c r="A742" s="8"/>
      <c r="B742" s="8"/>
      <c r="C742" s="8"/>
      <c r="D742" s="8"/>
      <c r="E742" s="8"/>
      <c r="F742" s="8"/>
      <c r="G742" s="21"/>
      <c r="H742" s="12"/>
      <c r="I742" s="12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idden="1">
      <c r="A743" s="8"/>
      <c r="B743" s="8"/>
      <c r="C743" s="8"/>
      <c r="D743" s="8"/>
      <c r="E743" s="8"/>
      <c r="F743" s="8"/>
      <c r="G743" s="21"/>
      <c r="H743" s="12"/>
      <c r="I743" s="12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idden="1">
      <c r="A744" s="8"/>
      <c r="B744" s="8"/>
      <c r="C744" s="8"/>
      <c r="D744" s="8"/>
      <c r="E744" s="8"/>
      <c r="F744" s="8"/>
      <c r="G744" s="21"/>
      <c r="H744" s="12"/>
      <c r="I744" s="12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idden="1">
      <c r="A745" s="8"/>
      <c r="B745" s="8"/>
      <c r="C745" s="8"/>
      <c r="D745" s="8"/>
      <c r="E745" s="8"/>
      <c r="F745" s="8"/>
      <c r="G745" s="21"/>
      <c r="H745" s="12"/>
      <c r="I745" s="12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idden="1">
      <c r="A746" s="8"/>
      <c r="B746" s="8"/>
      <c r="C746" s="8"/>
      <c r="D746" s="8"/>
      <c r="E746" s="8"/>
      <c r="F746" s="8"/>
      <c r="G746" s="21"/>
      <c r="H746" s="12"/>
      <c r="I746" s="12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idden="1">
      <c r="A747" s="8"/>
      <c r="B747" s="8"/>
      <c r="C747" s="8"/>
      <c r="D747" s="8"/>
      <c r="E747" s="8"/>
      <c r="F747" s="8"/>
      <c r="G747" s="21"/>
      <c r="H747" s="12"/>
      <c r="I747" s="12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idden="1">
      <c r="A748" s="8"/>
      <c r="B748" s="8"/>
      <c r="C748" s="8"/>
      <c r="D748" s="8"/>
      <c r="E748" s="8"/>
      <c r="F748" s="8"/>
      <c r="G748" s="21"/>
      <c r="H748" s="12"/>
      <c r="I748" s="12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idden="1">
      <c r="A749" s="8"/>
      <c r="B749" s="8"/>
      <c r="C749" s="8"/>
      <c r="D749" s="8"/>
      <c r="E749" s="8"/>
      <c r="F749" s="8"/>
      <c r="G749" s="21"/>
      <c r="H749" s="12"/>
      <c r="I749" s="12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idden="1">
      <c r="A750" s="8"/>
      <c r="B750" s="8"/>
      <c r="C750" s="8"/>
      <c r="D750" s="8"/>
      <c r="E750" s="8"/>
      <c r="F750" s="8"/>
      <c r="G750" s="21"/>
      <c r="H750" s="12"/>
      <c r="I750" s="12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idden="1">
      <c r="A751" s="8"/>
      <c r="B751" s="8"/>
      <c r="C751" s="8"/>
      <c r="D751" s="8"/>
      <c r="E751" s="8"/>
      <c r="F751" s="8"/>
      <c r="G751" s="21"/>
      <c r="H751" s="12"/>
      <c r="I751" s="12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idden="1">
      <c r="A752" s="8"/>
      <c r="B752" s="8"/>
      <c r="C752" s="8"/>
      <c r="D752" s="8"/>
      <c r="E752" s="8"/>
      <c r="F752" s="8"/>
      <c r="G752" s="21"/>
      <c r="H752" s="12"/>
      <c r="I752" s="12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idden="1">
      <c r="A753" s="8"/>
      <c r="B753" s="8"/>
      <c r="C753" s="8"/>
      <c r="D753" s="8"/>
      <c r="E753" s="8"/>
      <c r="F753" s="8"/>
      <c r="G753" s="21"/>
      <c r="H753" s="12"/>
      <c r="I753" s="12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idden="1">
      <c r="A754" s="8"/>
      <c r="B754" s="8"/>
      <c r="C754" s="8"/>
      <c r="D754" s="8"/>
      <c r="E754" s="8"/>
      <c r="F754" s="8"/>
      <c r="G754" s="21"/>
      <c r="H754" s="12"/>
      <c r="I754" s="12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idden="1">
      <c r="A755" s="8"/>
      <c r="B755" s="8"/>
      <c r="C755" s="8"/>
      <c r="D755" s="8"/>
      <c r="E755" s="8"/>
      <c r="F755" s="8"/>
      <c r="G755" s="21"/>
      <c r="H755" s="12"/>
      <c r="I755" s="12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idden="1">
      <c r="A756" s="8"/>
      <c r="B756" s="8"/>
      <c r="C756" s="8"/>
      <c r="D756" s="8"/>
      <c r="E756" s="8"/>
      <c r="F756" s="8"/>
      <c r="G756" s="21"/>
      <c r="H756" s="12"/>
      <c r="I756" s="12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idden="1">
      <c r="A757" s="8"/>
      <c r="B757" s="8"/>
      <c r="C757" s="8"/>
      <c r="D757" s="8"/>
      <c r="E757" s="8"/>
      <c r="F757" s="8"/>
      <c r="G757" s="21"/>
      <c r="H757" s="12"/>
      <c r="I757" s="12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idden="1">
      <c r="A758" s="8"/>
      <c r="B758" s="8"/>
      <c r="C758" s="8"/>
      <c r="D758" s="8"/>
      <c r="E758" s="8"/>
      <c r="F758" s="8"/>
      <c r="G758" s="21"/>
      <c r="H758" s="12"/>
      <c r="I758" s="12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idden="1">
      <c r="A759" s="8"/>
      <c r="B759" s="8"/>
      <c r="C759" s="8"/>
      <c r="D759" s="8"/>
      <c r="E759" s="8"/>
      <c r="F759" s="8"/>
      <c r="G759" s="21"/>
      <c r="H759" s="12"/>
      <c r="I759" s="12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idden="1">
      <c r="A760" s="8"/>
      <c r="B760" s="8"/>
      <c r="C760" s="8"/>
      <c r="D760" s="8"/>
      <c r="E760" s="8"/>
      <c r="F760" s="8"/>
      <c r="G760" s="21"/>
      <c r="H760" s="12"/>
      <c r="I760" s="12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idden="1">
      <c r="A761" s="8"/>
      <c r="B761" s="8"/>
      <c r="C761" s="8"/>
      <c r="D761" s="8"/>
      <c r="E761" s="8"/>
      <c r="F761" s="8"/>
      <c r="G761" s="21"/>
      <c r="H761" s="12"/>
      <c r="I761" s="12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idden="1">
      <c r="A762" s="8"/>
      <c r="B762" s="8"/>
      <c r="C762" s="8"/>
      <c r="D762" s="8"/>
      <c r="E762" s="8"/>
      <c r="F762" s="8"/>
      <c r="G762" s="21"/>
      <c r="H762" s="12"/>
      <c r="I762" s="12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idden="1">
      <c r="A763" s="8"/>
      <c r="B763" s="8"/>
      <c r="C763" s="8"/>
      <c r="D763" s="8"/>
      <c r="E763" s="8"/>
      <c r="F763" s="8"/>
      <c r="G763" s="21"/>
      <c r="H763" s="12"/>
      <c r="I763" s="12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idden="1">
      <c r="A764" s="8"/>
      <c r="B764" s="8"/>
      <c r="C764" s="8"/>
      <c r="D764" s="8"/>
      <c r="E764" s="8"/>
      <c r="F764" s="8"/>
      <c r="G764" s="21"/>
      <c r="H764" s="12"/>
      <c r="I764" s="12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idden="1">
      <c r="A765" s="8"/>
      <c r="B765" s="8"/>
      <c r="C765" s="8"/>
      <c r="D765" s="8"/>
      <c r="E765" s="8"/>
      <c r="F765" s="8"/>
      <c r="G765" s="21"/>
      <c r="H765" s="12"/>
      <c r="I765" s="12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idden="1">
      <c r="A766" s="8"/>
      <c r="B766" s="8"/>
      <c r="C766" s="8"/>
      <c r="D766" s="8"/>
      <c r="E766" s="8"/>
      <c r="F766" s="8"/>
      <c r="G766" s="21"/>
      <c r="H766" s="12"/>
      <c r="I766" s="12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idden="1">
      <c r="A767" s="8"/>
      <c r="B767" s="8"/>
      <c r="C767" s="8"/>
      <c r="D767" s="8"/>
      <c r="E767" s="8"/>
      <c r="F767" s="8"/>
      <c r="G767" s="21"/>
      <c r="H767" s="12"/>
      <c r="I767" s="12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idden="1">
      <c r="A768" s="8"/>
      <c r="B768" s="8"/>
      <c r="C768" s="8"/>
      <c r="D768" s="8"/>
      <c r="E768" s="8"/>
      <c r="F768" s="8"/>
      <c r="G768" s="21"/>
      <c r="H768" s="12"/>
      <c r="I768" s="12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idden="1">
      <c r="A769" s="8"/>
      <c r="B769" s="8"/>
      <c r="C769" s="8"/>
      <c r="D769" s="8"/>
      <c r="E769" s="8"/>
      <c r="F769" s="8"/>
      <c r="G769" s="21"/>
      <c r="H769" s="12"/>
      <c r="I769" s="12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idden="1">
      <c r="A770" s="8"/>
      <c r="B770" s="8"/>
      <c r="C770" s="8"/>
      <c r="D770" s="8"/>
      <c r="E770" s="8"/>
      <c r="F770" s="8"/>
      <c r="G770" s="21"/>
      <c r="H770" s="12"/>
      <c r="I770" s="12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idden="1">
      <c r="A771" s="8"/>
      <c r="B771" s="8"/>
      <c r="C771" s="8"/>
      <c r="D771" s="8"/>
      <c r="E771" s="8"/>
      <c r="F771" s="8"/>
      <c r="G771" s="21"/>
      <c r="H771" s="12"/>
      <c r="I771" s="12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idden="1">
      <c r="A772" s="8"/>
      <c r="B772" s="8"/>
      <c r="C772" s="8"/>
      <c r="D772" s="8"/>
      <c r="E772" s="8"/>
      <c r="F772" s="8"/>
      <c r="G772" s="21"/>
      <c r="H772" s="12"/>
      <c r="I772" s="12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idden="1">
      <c r="A773" s="8"/>
      <c r="B773" s="8"/>
      <c r="C773" s="8"/>
      <c r="D773" s="8"/>
      <c r="E773" s="8"/>
      <c r="F773" s="8"/>
      <c r="G773" s="21"/>
      <c r="H773" s="12"/>
      <c r="I773" s="12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idden="1">
      <c r="A774" s="8"/>
      <c r="B774" s="8"/>
      <c r="C774" s="8"/>
      <c r="D774" s="8"/>
      <c r="E774" s="8"/>
      <c r="F774" s="8"/>
      <c r="G774" s="21"/>
      <c r="H774" s="12"/>
      <c r="I774" s="12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idden="1">
      <c r="A775" s="8"/>
      <c r="B775" s="8"/>
      <c r="C775" s="8"/>
      <c r="D775" s="8"/>
      <c r="E775" s="8"/>
      <c r="F775" s="8"/>
      <c r="G775" s="21"/>
      <c r="H775" s="12"/>
      <c r="I775" s="12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idden="1">
      <c r="A776" s="8"/>
      <c r="B776" s="8"/>
      <c r="C776" s="8"/>
      <c r="D776" s="8"/>
      <c r="E776" s="8"/>
      <c r="F776" s="8"/>
      <c r="G776" s="21"/>
      <c r="H776" s="12"/>
      <c r="I776" s="12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idden="1">
      <c r="A777" s="8"/>
      <c r="B777" s="8"/>
      <c r="C777" s="8"/>
      <c r="D777" s="8"/>
      <c r="E777" s="8"/>
      <c r="F777" s="8"/>
      <c r="G777" s="21"/>
      <c r="H777" s="12"/>
      <c r="I777" s="12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idden="1">
      <c r="A778" s="8"/>
      <c r="B778" s="8"/>
      <c r="C778" s="8"/>
      <c r="D778" s="8"/>
      <c r="E778" s="8"/>
      <c r="F778" s="8"/>
      <c r="G778" s="21"/>
      <c r="H778" s="12"/>
      <c r="I778" s="12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idden="1">
      <c r="A779" s="8"/>
      <c r="B779" s="8"/>
      <c r="C779" s="8"/>
      <c r="D779" s="8"/>
      <c r="E779" s="8"/>
      <c r="F779" s="8"/>
      <c r="G779" s="21"/>
      <c r="H779" s="12"/>
      <c r="I779" s="12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idden="1">
      <c r="A780" s="8"/>
      <c r="B780" s="8"/>
      <c r="C780" s="8"/>
      <c r="D780" s="8"/>
      <c r="E780" s="8"/>
      <c r="F780" s="8"/>
      <c r="G780" s="21"/>
      <c r="H780" s="12"/>
      <c r="I780" s="12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idden="1">
      <c r="A781" s="8"/>
      <c r="B781" s="8"/>
      <c r="C781" s="8"/>
      <c r="D781" s="8"/>
      <c r="E781" s="8"/>
      <c r="F781" s="8"/>
      <c r="G781" s="21"/>
      <c r="H781" s="12"/>
      <c r="I781" s="12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idden="1">
      <c r="A782" s="8"/>
      <c r="B782" s="8"/>
      <c r="C782" s="8"/>
      <c r="D782" s="8"/>
      <c r="E782" s="8"/>
      <c r="F782" s="8"/>
      <c r="G782" s="21"/>
      <c r="H782" s="12"/>
      <c r="I782" s="12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idden="1">
      <c r="A783" s="8"/>
      <c r="B783" s="8"/>
      <c r="C783" s="8"/>
      <c r="D783" s="8"/>
      <c r="E783" s="8"/>
      <c r="F783" s="8"/>
      <c r="G783" s="21"/>
      <c r="H783" s="12"/>
      <c r="I783" s="12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idden="1">
      <c r="A784" s="8"/>
      <c r="B784" s="8"/>
      <c r="C784" s="8"/>
      <c r="D784" s="8"/>
      <c r="E784" s="8"/>
      <c r="F784" s="8"/>
      <c r="G784" s="21"/>
      <c r="H784" s="12"/>
      <c r="I784" s="12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idden="1">
      <c r="A785" s="8"/>
      <c r="B785" s="8"/>
      <c r="C785" s="8"/>
      <c r="D785" s="8"/>
      <c r="E785" s="8"/>
      <c r="F785" s="8"/>
      <c r="G785" s="21"/>
      <c r="H785" s="12"/>
      <c r="I785" s="12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idden="1">
      <c r="A786" s="8"/>
      <c r="B786" s="8"/>
      <c r="C786" s="8"/>
      <c r="D786" s="8"/>
      <c r="E786" s="8"/>
      <c r="F786" s="8"/>
      <c r="G786" s="21"/>
      <c r="H786" s="12"/>
      <c r="I786" s="12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idden="1">
      <c r="A787" s="8"/>
      <c r="B787" s="8"/>
      <c r="C787" s="8"/>
      <c r="D787" s="8"/>
      <c r="E787" s="8"/>
      <c r="F787" s="8"/>
      <c r="G787" s="21"/>
      <c r="H787" s="12"/>
      <c r="I787" s="12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idden="1">
      <c r="A788" s="8"/>
      <c r="B788" s="8"/>
      <c r="C788" s="8"/>
      <c r="D788" s="8"/>
      <c r="E788" s="8"/>
      <c r="F788" s="8"/>
      <c r="G788" s="21"/>
      <c r="H788" s="12"/>
      <c r="I788" s="12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idden="1">
      <c r="A789" s="8"/>
      <c r="B789" s="8"/>
      <c r="C789" s="8"/>
      <c r="D789" s="8"/>
      <c r="E789" s="8"/>
      <c r="F789" s="8"/>
      <c r="G789" s="21"/>
      <c r="H789" s="12"/>
      <c r="I789" s="12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idden="1">
      <c r="A790" s="8"/>
      <c r="B790" s="8"/>
      <c r="C790" s="8"/>
      <c r="D790" s="8"/>
      <c r="E790" s="8"/>
      <c r="F790" s="8"/>
      <c r="G790" s="21"/>
      <c r="H790" s="12"/>
      <c r="I790" s="12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idden="1">
      <c r="A791" s="8"/>
      <c r="B791" s="8"/>
      <c r="C791" s="8"/>
      <c r="D791" s="8"/>
      <c r="E791" s="8"/>
      <c r="F791" s="8"/>
      <c r="G791" s="21"/>
      <c r="H791" s="12"/>
      <c r="I791" s="12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idden="1">
      <c r="A792" s="8"/>
      <c r="B792" s="8"/>
      <c r="C792" s="8"/>
      <c r="D792" s="8"/>
      <c r="E792" s="8"/>
      <c r="F792" s="8"/>
      <c r="G792" s="21"/>
      <c r="H792" s="12"/>
      <c r="I792" s="12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idden="1">
      <c r="A793" s="8"/>
      <c r="B793" s="8"/>
      <c r="C793" s="8"/>
      <c r="D793" s="8"/>
      <c r="E793" s="8"/>
      <c r="F793" s="8"/>
      <c r="G793" s="21"/>
      <c r="H793" s="12"/>
      <c r="I793" s="12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idden="1">
      <c r="A794" s="8"/>
      <c r="B794" s="8"/>
      <c r="C794" s="8"/>
      <c r="D794" s="8"/>
      <c r="E794" s="8"/>
      <c r="F794" s="8"/>
      <c r="G794" s="21"/>
      <c r="H794" s="12"/>
      <c r="I794" s="12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idden="1">
      <c r="A795" s="8"/>
      <c r="B795" s="8"/>
      <c r="C795" s="8"/>
      <c r="D795" s="8"/>
      <c r="E795" s="8"/>
      <c r="F795" s="8"/>
      <c r="G795" s="21"/>
      <c r="H795" s="12"/>
      <c r="I795" s="12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idden="1">
      <c r="A796" s="8"/>
      <c r="B796" s="8"/>
      <c r="C796" s="8"/>
      <c r="D796" s="8"/>
      <c r="E796" s="8"/>
      <c r="F796" s="8"/>
      <c r="G796" s="21"/>
      <c r="H796" s="12"/>
      <c r="I796" s="12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idden="1">
      <c r="A797" s="8"/>
      <c r="B797" s="8"/>
      <c r="C797" s="8"/>
      <c r="D797" s="8"/>
      <c r="E797" s="8"/>
      <c r="F797" s="8"/>
      <c r="G797" s="21"/>
      <c r="H797" s="12"/>
      <c r="I797" s="12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idden="1">
      <c r="A798" s="8"/>
      <c r="B798" s="8"/>
      <c r="C798" s="8"/>
      <c r="D798" s="8"/>
      <c r="E798" s="8"/>
      <c r="F798" s="8"/>
      <c r="G798" s="21"/>
      <c r="H798" s="12"/>
      <c r="I798" s="12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idden="1">
      <c r="A799" s="8"/>
      <c r="B799" s="8"/>
      <c r="C799" s="8"/>
      <c r="D799" s="8"/>
      <c r="E799" s="8"/>
      <c r="F799" s="8"/>
      <c r="G799" s="21"/>
      <c r="H799" s="12"/>
      <c r="I799" s="12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idden="1">
      <c r="A800" s="8"/>
      <c r="B800" s="8"/>
      <c r="C800" s="8"/>
      <c r="D800" s="8"/>
      <c r="E800" s="8"/>
      <c r="F800" s="8"/>
      <c r="G800" s="21"/>
      <c r="H800" s="12"/>
      <c r="I800" s="12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idden="1">
      <c r="A801" s="8"/>
      <c r="B801" s="8"/>
      <c r="C801" s="8"/>
      <c r="D801" s="8"/>
      <c r="E801" s="8"/>
      <c r="F801" s="8"/>
      <c r="G801" s="21"/>
      <c r="H801" s="12"/>
      <c r="I801" s="12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idden="1">
      <c r="A802" s="8"/>
      <c r="B802" s="8"/>
      <c r="C802" s="8"/>
      <c r="D802" s="8"/>
      <c r="E802" s="8"/>
      <c r="F802" s="8"/>
      <c r="G802" s="21"/>
      <c r="H802" s="12"/>
      <c r="I802" s="12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idden="1">
      <c r="A803" s="8"/>
      <c r="B803" s="8"/>
      <c r="C803" s="8"/>
      <c r="D803" s="8"/>
      <c r="E803" s="8"/>
      <c r="F803" s="8"/>
      <c r="G803" s="21"/>
      <c r="H803" s="12"/>
      <c r="I803" s="12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idden="1">
      <c r="A804" s="8"/>
      <c r="B804" s="8"/>
      <c r="C804" s="8"/>
      <c r="D804" s="8"/>
      <c r="E804" s="8"/>
      <c r="F804" s="8"/>
      <c r="G804" s="21"/>
      <c r="H804" s="12"/>
      <c r="I804" s="12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idden="1">
      <c r="A805" s="8"/>
      <c r="B805" s="8"/>
      <c r="C805" s="8"/>
      <c r="D805" s="8"/>
      <c r="E805" s="8"/>
      <c r="F805" s="8"/>
      <c r="G805" s="21"/>
      <c r="H805" s="12"/>
      <c r="I805" s="12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idden="1">
      <c r="A806" s="8"/>
      <c r="B806" s="8"/>
      <c r="C806" s="8"/>
      <c r="D806" s="8"/>
      <c r="E806" s="8"/>
      <c r="F806" s="8"/>
      <c r="G806" s="21"/>
      <c r="H806" s="12"/>
      <c r="I806" s="12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idden="1">
      <c r="A807" s="8"/>
      <c r="B807" s="8"/>
      <c r="C807" s="8"/>
      <c r="D807" s="8"/>
      <c r="E807" s="8"/>
      <c r="F807" s="8"/>
      <c r="G807" s="21"/>
      <c r="H807" s="12"/>
      <c r="I807" s="12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idden="1">
      <c r="A808" s="8"/>
      <c r="B808" s="8"/>
      <c r="C808" s="8"/>
      <c r="D808" s="8"/>
      <c r="E808" s="8"/>
      <c r="F808" s="8"/>
      <c r="G808" s="21"/>
      <c r="H808" s="12"/>
      <c r="I808" s="12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idden="1">
      <c r="A809" s="8"/>
      <c r="B809" s="8"/>
      <c r="C809" s="8"/>
      <c r="D809" s="8"/>
      <c r="E809" s="8"/>
      <c r="F809" s="8"/>
      <c r="G809" s="21"/>
      <c r="H809" s="12"/>
      <c r="I809" s="12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idden="1">
      <c r="A810" s="8"/>
      <c r="B810" s="8"/>
      <c r="C810" s="8"/>
      <c r="D810" s="8"/>
      <c r="E810" s="8"/>
      <c r="F810" s="8"/>
      <c r="G810" s="21"/>
      <c r="H810" s="12"/>
      <c r="I810" s="12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idden="1">
      <c r="A811" s="8"/>
      <c r="B811" s="8"/>
      <c r="C811" s="8"/>
      <c r="D811" s="8"/>
      <c r="E811" s="8"/>
      <c r="F811" s="8"/>
      <c r="G811" s="21"/>
      <c r="H811" s="12"/>
      <c r="I811" s="12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idden="1">
      <c r="A812" s="8"/>
      <c r="B812" s="8"/>
      <c r="C812" s="8"/>
      <c r="D812" s="8"/>
      <c r="E812" s="8"/>
      <c r="F812" s="8"/>
      <c r="G812" s="21"/>
      <c r="H812" s="12"/>
      <c r="I812" s="12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idden="1">
      <c r="A813" s="8"/>
      <c r="B813" s="8"/>
      <c r="C813" s="8"/>
      <c r="D813" s="8"/>
      <c r="E813" s="8"/>
      <c r="F813" s="8"/>
      <c r="G813" s="21"/>
      <c r="H813" s="12"/>
      <c r="I813" s="12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idden="1">
      <c r="A814" s="8"/>
      <c r="B814" s="8"/>
      <c r="C814" s="8"/>
      <c r="D814" s="8"/>
      <c r="E814" s="8"/>
      <c r="F814" s="8"/>
      <c r="G814" s="21"/>
      <c r="H814" s="12"/>
      <c r="I814" s="12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idden="1">
      <c r="A815" s="8"/>
      <c r="B815" s="8"/>
      <c r="C815" s="8"/>
      <c r="D815" s="8"/>
      <c r="E815" s="8"/>
      <c r="F815" s="8"/>
      <c r="G815" s="21"/>
      <c r="H815" s="12"/>
      <c r="I815" s="12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idden="1">
      <c r="A816" s="8"/>
      <c r="B816" s="8"/>
      <c r="C816" s="8"/>
      <c r="D816" s="8"/>
      <c r="E816" s="8"/>
      <c r="F816" s="8"/>
      <c r="G816" s="21"/>
      <c r="H816" s="12"/>
      <c r="I816" s="12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idden="1">
      <c r="A817" s="8"/>
      <c r="B817" s="8"/>
      <c r="C817" s="8"/>
      <c r="D817" s="8"/>
      <c r="E817" s="8"/>
      <c r="F817" s="8"/>
      <c r="G817" s="21"/>
      <c r="H817" s="12"/>
      <c r="I817" s="12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idden="1">
      <c r="A818" s="8"/>
      <c r="B818" s="8"/>
      <c r="C818" s="8"/>
      <c r="D818" s="8"/>
      <c r="E818" s="8"/>
      <c r="F818" s="8"/>
      <c r="G818" s="21"/>
      <c r="H818" s="12"/>
      <c r="I818" s="12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idden="1">
      <c r="A819" s="8"/>
      <c r="B819" s="8"/>
      <c r="C819" s="8"/>
      <c r="D819" s="8"/>
      <c r="E819" s="8"/>
      <c r="F819" s="8"/>
      <c r="G819" s="21"/>
      <c r="H819" s="12"/>
      <c r="I819" s="12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idden="1">
      <c r="A820" s="8"/>
      <c r="B820" s="8"/>
      <c r="C820" s="8"/>
      <c r="D820" s="8"/>
      <c r="E820" s="8"/>
      <c r="F820" s="8"/>
      <c r="G820" s="21"/>
      <c r="H820" s="12"/>
      <c r="I820" s="12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idden="1">
      <c r="A821" s="8"/>
      <c r="B821" s="8"/>
      <c r="C821" s="8"/>
      <c r="D821" s="8"/>
      <c r="E821" s="8"/>
      <c r="F821" s="8"/>
      <c r="G821" s="21"/>
      <c r="H821" s="12"/>
      <c r="I821" s="12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idden="1">
      <c r="A822" s="8"/>
      <c r="B822" s="8"/>
      <c r="C822" s="8"/>
      <c r="D822" s="8"/>
      <c r="E822" s="8"/>
      <c r="F822" s="8"/>
      <c r="G822" s="21"/>
      <c r="H822" s="12"/>
      <c r="I822" s="12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idden="1">
      <c r="A823" s="8"/>
      <c r="B823" s="8"/>
      <c r="C823" s="8"/>
      <c r="D823" s="8"/>
      <c r="E823" s="8"/>
      <c r="F823" s="8"/>
      <c r="G823" s="21"/>
      <c r="H823" s="12"/>
      <c r="I823" s="12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idden="1">
      <c r="A824" s="8"/>
      <c r="B824" s="8"/>
      <c r="C824" s="8"/>
      <c r="D824" s="8"/>
      <c r="E824" s="8"/>
      <c r="F824" s="8"/>
      <c r="G824" s="21"/>
      <c r="H824" s="12"/>
      <c r="I824" s="12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idden="1">
      <c r="A825" s="8"/>
      <c r="B825" s="8"/>
      <c r="C825" s="8"/>
      <c r="D825" s="8"/>
      <c r="E825" s="8"/>
      <c r="F825" s="8"/>
      <c r="G825" s="21"/>
      <c r="H825" s="12"/>
      <c r="I825" s="12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idden="1">
      <c r="A826" s="8"/>
      <c r="B826" s="8"/>
      <c r="C826" s="8"/>
      <c r="D826" s="8"/>
      <c r="E826" s="8"/>
      <c r="F826" s="8"/>
      <c r="G826" s="21"/>
      <c r="H826" s="12"/>
      <c r="I826" s="12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idden="1">
      <c r="A827" s="8"/>
      <c r="B827" s="8"/>
      <c r="C827" s="8"/>
      <c r="D827" s="8"/>
      <c r="E827" s="8"/>
      <c r="F827" s="8"/>
      <c r="G827" s="21"/>
      <c r="H827" s="12"/>
      <c r="I827" s="12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idden="1">
      <c r="A828" s="8"/>
      <c r="B828" s="8"/>
      <c r="C828" s="8"/>
      <c r="D828" s="8"/>
      <c r="E828" s="8"/>
      <c r="F828" s="8"/>
      <c r="G828" s="21"/>
      <c r="H828" s="12"/>
      <c r="I828" s="12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idden="1">
      <c r="A829" s="8"/>
      <c r="B829" s="8"/>
      <c r="C829" s="8"/>
      <c r="D829" s="8"/>
      <c r="E829" s="8"/>
      <c r="F829" s="8"/>
      <c r="G829" s="21"/>
      <c r="H829" s="12"/>
      <c r="I829" s="12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idden="1">
      <c r="A830" s="8"/>
      <c r="B830" s="8"/>
      <c r="C830" s="8"/>
      <c r="D830" s="8"/>
      <c r="E830" s="8"/>
      <c r="F830" s="8"/>
      <c r="G830" s="21"/>
      <c r="H830" s="12"/>
      <c r="I830" s="12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idden="1">
      <c r="A831" s="8"/>
      <c r="B831" s="8"/>
      <c r="C831" s="8"/>
      <c r="D831" s="8"/>
      <c r="E831" s="8"/>
      <c r="F831" s="8"/>
      <c r="G831" s="21"/>
      <c r="H831" s="12"/>
      <c r="I831" s="12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idden="1">
      <c r="A832" s="8"/>
      <c r="B832" s="8"/>
      <c r="C832" s="8"/>
      <c r="D832" s="8"/>
      <c r="E832" s="8"/>
      <c r="F832" s="8"/>
      <c r="G832" s="21"/>
      <c r="H832" s="12"/>
      <c r="I832" s="12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idden="1">
      <c r="A833" s="8"/>
      <c r="B833" s="8"/>
      <c r="C833" s="8"/>
      <c r="D833" s="8"/>
      <c r="E833" s="8"/>
      <c r="F833" s="8"/>
      <c r="G833" s="21"/>
      <c r="H833" s="12"/>
      <c r="I833" s="12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idden="1">
      <c r="A834" s="8"/>
      <c r="B834" s="8"/>
      <c r="C834" s="8"/>
      <c r="D834" s="8"/>
      <c r="E834" s="8"/>
      <c r="F834" s="8"/>
      <c r="G834" s="21"/>
      <c r="H834" s="12"/>
      <c r="I834" s="12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idden="1">
      <c r="A835" s="8"/>
      <c r="B835" s="8"/>
      <c r="C835" s="8"/>
      <c r="D835" s="8"/>
      <c r="E835" s="8"/>
      <c r="F835" s="8"/>
      <c r="G835" s="21"/>
      <c r="H835" s="12"/>
      <c r="I835" s="12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idden="1">
      <c r="A836" s="8"/>
      <c r="B836" s="8"/>
      <c r="C836" s="8"/>
      <c r="D836" s="8"/>
      <c r="E836" s="8"/>
      <c r="F836" s="8"/>
      <c r="G836" s="21"/>
      <c r="H836" s="12"/>
      <c r="I836" s="12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idden="1">
      <c r="A837" s="8"/>
      <c r="B837" s="8"/>
      <c r="C837" s="8"/>
      <c r="D837" s="8"/>
      <c r="E837" s="8"/>
      <c r="F837" s="8"/>
      <c r="G837" s="21"/>
      <c r="H837" s="12"/>
      <c r="I837" s="12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idden="1">
      <c r="A838" s="8"/>
      <c r="B838" s="8"/>
      <c r="C838" s="8"/>
      <c r="D838" s="8"/>
      <c r="E838" s="8"/>
      <c r="F838" s="8"/>
      <c r="G838" s="21"/>
      <c r="H838" s="12"/>
      <c r="I838" s="12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idden="1">
      <c r="A839" s="8"/>
      <c r="B839" s="8"/>
      <c r="C839" s="8"/>
      <c r="D839" s="8"/>
      <c r="E839" s="8"/>
      <c r="F839" s="8"/>
      <c r="G839" s="21"/>
      <c r="H839" s="12"/>
      <c r="I839" s="12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idden="1">
      <c r="A840" s="8"/>
      <c r="B840" s="8"/>
      <c r="C840" s="8"/>
      <c r="D840" s="8"/>
      <c r="E840" s="8"/>
      <c r="F840" s="8"/>
      <c r="G840" s="21"/>
      <c r="H840" s="12"/>
      <c r="I840" s="12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idden="1">
      <c r="A841" s="8"/>
      <c r="B841" s="8"/>
      <c r="C841" s="8"/>
      <c r="D841" s="8"/>
      <c r="E841" s="8"/>
      <c r="F841" s="8"/>
      <c r="G841" s="21"/>
      <c r="H841" s="12"/>
      <c r="I841" s="12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idden="1">
      <c r="A842" s="8"/>
      <c r="B842" s="8"/>
      <c r="C842" s="8"/>
      <c r="D842" s="8"/>
      <c r="E842" s="8"/>
      <c r="F842" s="8"/>
      <c r="G842" s="21"/>
      <c r="H842" s="12"/>
      <c r="I842" s="12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idden="1">
      <c r="A843" s="8"/>
      <c r="B843" s="8"/>
      <c r="C843" s="8"/>
      <c r="D843" s="8"/>
      <c r="E843" s="8"/>
      <c r="F843" s="8"/>
      <c r="G843" s="21"/>
      <c r="H843" s="12"/>
      <c r="I843" s="12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idden="1">
      <c r="A844" s="8"/>
      <c r="B844" s="8"/>
      <c r="C844" s="8"/>
      <c r="D844" s="8"/>
      <c r="E844" s="8"/>
      <c r="F844" s="8"/>
      <c r="G844" s="21"/>
      <c r="H844" s="12"/>
      <c r="I844" s="12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idden="1">
      <c r="A845" s="8"/>
      <c r="B845" s="8"/>
      <c r="C845" s="8"/>
      <c r="D845" s="8"/>
      <c r="E845" s="8"/>
      <c r="F845" s="8"/>
      <c r="G845" s="21"/>
      <c r="H845" s="12"/>
      <c r="I845" s="12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idden="1">
      <c r="A846" s="8"/>
      <c r="B846" s="8"/>
      <c r="C846" s="8"/>
      <c r="D846" s="8"/>
      <c r="E846" s="8"/>
      <c r="F846" s="8"/>
      <c r="G846" s="21"/>
      <c r="H846" s="12"/>
      <c r="I846" s="12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idden="1">
      <c r="A847" s="8"/>
      <c r="B847" s="8"/>
      <c r="C847" s="8"/>
      <c r="D847" s="8"/>
      <c r="E847" s="8"/>
      <c r="F847" s="8"/>
      <c r="G847" s="21"/>
      <c r="H847" s="12"/>
      <c r="I847" s="12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idden="1">
      <c r="A848" s="8"/>
      <c r="B848" s="8"/>
      <c r="C848" s="8"/>
      <c r="D848" s="8"/>
      <c r="E848" s="8"/>
      <c r="F848" s="8"/>
      <c r="G848" s="21"/>
      <c r="H848" s="12"/>
      <c r="I848" s="12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idden="1">
      <c r="A849" s="8"/>
      <c r="B849" s="8"/>
      <c r="C849" s="8"/>
      <c r="D849" s="8"/>
      <c r="E849" s="8"/>
      <c r="F849" s="8"/>
      <c r="G849" s="21"/>
      <c r="H849" s="12"/>
      <c r="I849" s="12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idden="1">
      <c r="A850" s="8"/>
      <c r="B850" s="8"/>
      <c r="C850" s="8"/>
      <c r="D850" s="8"/>
      <c r="E850" s="8"/>
      <c r="F850" s="8"/>
      <c r="G850" s="21"/>
      <c r="H850" s="12"/>
      <c r="I850" s="12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idden="1">
      <c r="A851" s="8"/>
      <c r="B851" s="8"/>
      <c r="C851" s="8"/>
      <c r="D851" s="8"/>
      <c r="E851" s="8"/>
      <c r="F851" s="8"/>
      <c r="G851" s="21"/>
      <c r="H851" s="12"/>
      <c r="I851" s="12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idden="1">
      <c r="A852" s="8"/>
      <c r="B852" s="8"/>
      <c r="C852" s="8"/>
      <c r="D852" s="8"/>
      <c r="E852" s="8"/>
      <c r="F852" s="8"/>
      <c r="G852" s="21"/>
      <c r="H852" s="12"/>
      <c r="I852" s="12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idden="1">
      <c r="A853" s="8"/>
      <c r="B853" s="8"/>
      <c r="C853" s="8"/>
      <c r="D853" s="8"/>
      <c r="E853" s="8"/>
      <c r="F853" s="8"/>
      <c r="G853" s="21"/>
      <c r="H853" s="12"/>
      <c r="I853" s="12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idden="1">
      <c r="A854" s="8"/>
      <c r="B854" s="8"/>
      <c r="C854" s="8"/>
      <c r="D854" s="8"/>
      <c r="E854" s="8"/>
      <c r="F854" s="8"/>
      <c r="G854" s="21"/>
      <c r="H854" s="12"/>
      <c r="I854" s="12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idden="1">
      <c r="A855" s="8"/>
      <c r="B855" s="8"/>
      <c r="C855" s="8"/>
      <c r="D855" s="8"/>
      <c r="E855" s="8"/>
      <c r="F855" s="8"/>
      <c r="G855" s="21"/>
      <c r="H855" s="12"/>
      <c r="I855" s="12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idden="1">
      <c r="A856" s="8"/>
      <c r="B856" s="8"/>
      <c r="C856" s="8"/>
      <c r="D856" s="8"/>
      <c r="E856" s="8"/>
      <c r="F856" s="8"/>
      <c r="G856" s="21"/>
      <c r="H856" s="12"/>
      <c r="I856" s="12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idden="1">
      <c r="A857" s="8"/>
      <c r="B857" s="8"/>
      <c r="C857" s="8"/>
      <c r="D857" s="8"/>
      <c r="E857" s="8"/>
      <c r="F857" s="8"/>
      <c r="G857" s="21"/>
      <c r="H857" s="12"/>
      <c r="I857" s="12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idden="1">
      <c r="A858" s="8"/>
      <c r="B858" s="8"/>
      <c r="C858" s="8"/>
      <c r="D858" s="8"/>
      <c r="E858" s="8"/>
      <c r="F858" s="8"/>
      <c r="G858" s="21"/>
      <c r="H858" s="12"/>
      <c r="I858" s="12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idden="1">
      <c r="A859" s="8"/>
      <c r="B859" s="8"/>
      <c r="C859" s="8"/>
      <c r="D859" s="8"/>
      <c r="E859" s="8"/>
      <c r="F859" s="8"/>
      <c r="G859" s="21"/>
      <c r="H859" s="12"/>
      <c r="I859" s="12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idden="1">
      <c r="A860" s="8"/>
      <c r="B860" s="8"/>
      <c r="C860" s="8"/>
      <c r="D860" s="8"/>
      <c r="E860" s="8"/>
      <c r="F860" s="8"/>
      <c r="G860" s="21"/>
      <c r="H860" s="12"/>
      <c r="I860" s="12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idden="1">
      <c r="A861" s="8"/>
      <c r="B861" s="8"/>
      <c r="C861" s="8"/>
      <c r="D861" s="8"/>
      <c r="E861" s="8"/>
      <c r="F861" s="8"/>
      <c r="G861" s="21"/>
      <c r="H861" s="12"/>
      <c r="I861" s="12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idden="1">
      <c r="A862" s="8"/>
      <c r="B862" s="8"/>
      <c r="C862" s="8"/>
      <c r="D862" s="8"/>
      <c r="E862" s="8"/>
      <c r="F862" s="8"/>
      <c r="G862" s="21"/>
      <c r="H862" s="12"/>
      <c r="I862" s="12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idden="1">
      <c r="A863" s="8"/>
      <c r="B863" s="8"/>
      <c r="C863" s="8"/>
      <c r="D863" s="8"/>
      <c r="E863" s="8"/>
      <c r="F863" s="8"/>
      <c r="G863" s="21"/>
      <c r="H863" s="12"/>
      <c r="I863" s="12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idden="1">
      <c r="A864" s="8"/>
      <c r="B864" s="8"/>
      <c r="C864" s="8"/>
      <c r="D864" s="8"/>
      <c r="E864" s="8"/>
      <c r="F864" s="8"/>
      <c r="G864" s="21"/>
      <c r="H864" s="12"/>
      <c r="I864" s="12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idden="1">
      <c r="A865" s="8"/>
      <c r="B865" s="8"/>
      <c r="C865" s="8"/>
      <c r="D865" s="8"/>
      <c r="E865" s="8"/>
      <c r="F865" s="8"/>
      <c r="G865" s="21"/>
      <c r="H865" s="12"/>
      <c r="I865" s="12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idden="1">
      <c r="A866" s="8"/>
      <c r="B866" s="8"/>
      <c r="C866" s="8"/>
      <c r="D866" s="8"/>
      <c r="E866" s="8"/>
      <c r="F866" s="8"/>
      <c r="G866" s="21"/>
      <c r="H866" s="12"/>
      <c r="I866" s="12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idden="1">
      <c r="A867" s="8"/>
      <c r="B867" s="8"/>
      <c r="C867" s="8"/>
      <c r="D867" s="8"/>
      <c r="E867" s="8"/>
      <c r="F867" s="8"/>
      <c r="G867" s="21"/>
      <c r="H867" s="12"/>
      <c r="I867" s="12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idden="1">
      <c r="A868" s="8"/>
      <c r="B868" s="8"/>
      <c r="C868" s="8"/>
      <c r="D868" s="8"/>
      <c r="E868" s="8"/>
      <c r="F868" s="8"/>
      <c r="G868" s="21"/>
      <c r="H868" s="12"/>
      <c r="I868" s="12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idden="1">
      <c r="A869" s="8"/>
      <c r="B869" s="8"/>
      <c r="C869" s="8"/>
      <c r="D869" s="8"/>
      <c r="E869" s="8"/>
      <c r="F869" s="8"/>
      <c r="G869" s="21"/>
      <c r="H869" s="12"/>
      <c r="I869" s="12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idden="1">
      <c r="A870" s="8"/>
      <c r="B870" s="8"/>
      <c r="C870" s="8"/>
      <c r="D870" s="8"/>
      <c r="E870" s="8"/>
      <c r="F870" s="8"/>
      <c r="G870" s="21"/>
      <c r="H870" s="12"/>
      <c r="I870" s="12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idden="1">
      <c r="A871" s="8"/>
      <c r="B871" s="8"/>
      <c r="C871" s="8"/>
      <c r="D871" s="8"/>
      <c r="E871" s="8"/>
      <c r="F871" s="8"/>
      <c r="G871" s="21"/>
      <c r="H871" s="12"/>
      <c r="I871" s="12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idden="1">
      <c r="A872" s="8"/>
      <c r="B872" s="8"/>
      <c r="C872" s="8"/>
      <c r="D872" s="8"/>
      <c r="E872" s="8"/>
      <c r="F872" s="8"/>
      <c r="G872" s="21"/>
      <c r="H872" s="12"/>
      <c r="I872" s="12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idden="1">
      <c r="A873" s="8"/>
      <c r="B873" s="8"/>
      <c r="C873" s="8"/>
      <c r="D873" s="8"/>
      <c r="E873" s="8"/>
      <c r="F873" s="8"/>
      <c r="G873" s="21"/>
      <c r="H873" s="12"/>
      <c r="I873" s="12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idden="1">
      <c r="A874" s="8"/>
      <c r="B874" s="8"/>
      <c r="C874" s="8"/>
      <c r="D874" s="8"/>
      <c r="E874" s="8"/>
      <c r="F874" s="8"/>
      <c r="G874" s="21"/>
      <c r="H874" s="12"/>
      <c r="I874" s="12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idden="1">
      <c r="A875" s="8"/>
      <c r="B875" s="8"/>
      <c r="C875" s="8"/>
      <c r="D875" s="8"/>
      <c r="E875" s="8"/>
      <c r="F875" s="8"/>
      <c r="G875" s="21"/>
      <c r="H875" s="12"/>
      <c r="I875" s="12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idden="1">
      <c r="A876" s="8"/>
      <c r="B876" s="8"/>
      <c r="C876" s="8"/>
      <c r="D876" s="8"/>
      <c r="E876" s="8"/>
      <c r="F876" s="8"/>
      <c r="G876" s="21"/>
      <c r="H876" s="12"/>
      <c r="I876" s="12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idden="1">
      <c r="A877" s="8"/>
      <c r="B877" s="8"/>
      <c r="C877" s="8"/>
      <c r="D877" s="8"/>
      <c r="E877" s="8"/>
      <c r="F877" s="8"/>
      <c r="G877" s="21"/>
      <c r="H877" s="12"/>
      <c r="I877" s="12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idden="1">
      <c r="A878" s="8"/>
      <c r="B878" s="8"/>
      <c r="C878" s="8"/>
      <c r="D878" s="8"/>
      <c r="E878" s="8"/>
      <c r="F878" s="8"/>
      <c r="G878" s="21"/>
      <c r="H878" s="12"/>
      <c r="I878" s="12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idden="1">
      <c r="A879" s="8"/>
      <c r="B879" s="8"/>
      <c r="C879" s="8"/>
      <c r="D879" s="8"/>
      <c r="E879" s="8"/>
      <c r="F879" s="8"/>
      <c r="G879" s="21"/>
      <c r="H879" s="12"/>
      <c r="I879" s="12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idden="1">
      <c r="A880" s="8"/>
      <c r="B880" s="8"/>
      <c r="C880" s="8"/>
      <c r="D880" s="8"/>
      <c r="E880" s="8"/>
      <c r="F880" s="8"/>
      <c r="G880" s="21"/>
      <c r="H880" s="12"/>
      <c r="I880" s="12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idden="1">
      <c r="A881" s="8"/>
      <c r="B881" s="8"/>
      <c r="C881" s="8"/>
      <c r="D881" s="8"/>
      <c r="E881" s="8"/>
      <c r="F881" s="8"/>
      <c r="G881" s="21"/>
      <c r="H881" s="12"/>
      <c r="I881" s="12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idden="1">
      <c r="A882" s="8"/>
      <c r="B882" s="8"/>
      <c r="C882" s="8"/>
      <c r="D882" s="8"/>
      <c r="E882" s="8"/>
      <c r="F882" s="8"/>
      <c r="G882" s="21"/>
      <c r="H882" s="12"/>
      <c r="I882" s="12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idden="1">
      <c r="A883" s="8"/>
      <c r="B883" s="8"/>
      <c r="C883" s="8"/>
      <c r="D883" s="8"/>
      <c r="E883" s="8"/>
      <c r="F883" s="8"/>
      <c r="G883" s="21"/>
      <c r="H883" s="12"/>
      <c r="I883" s="12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idden="1">
      <c r="A884" s="8"/>
      <c r="B884" s="8"/>
      <c r="C884" s="8"/>
      <c r="D884" s="8"/>
      <c r="E884" s="8"/>
      <c r="F884" s="8"/>
      <c r="G884" s="21"/>
      <c r="H884" s="12"/>
      <c r="I884" s="12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idden="1">
      <c r="A885" s="8"/>
      <c r="B885" s="8"/>
      <c r="C885" s="8"/>
      <c r="D885" s="8"/>
      <c r="E885" s="8"/>
      <c r="F885" s="8"/>
      <c r="G885" s="21"/>
      <c r="H885" s="12"/>
      <c r="I885" s="12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idden="1">
      <c r="A886" s="8"/>
      <c r="B886" s="8"/>
      <c r="C886" s="8"/>
      <c r="D886" s="8"/>
      <c r="E886" s="8"/>
      <c r="F886" s="8"/>
      <c r="G886" s="21"/>
      <c r="H886" s="12"/>
      <c r="I886" s="12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idden="1">
      <c r="A887" s="8"/>
      <c r="B887" s="8"/>
      <c r="C887" s="8"/>
      <c r="D887" s="8"/>
      <c r="E887" s="8"/>
      <c r="F887" s="8"/>
      <c r="G887" s="21"/>
      <c r="H887" s="12"/>
      <c r="I887" s="12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idden="1">
      <c r="A888" s="8"/>
      <c r="B888" s="8"/>
      <c r="C888" s="8"/>
      <c r="D888" s="8"/>
      <c r="E888" s="8"/>
      <c r="F888" s="8"/>
      <c r="G888" s="21"/>
      <c r="H888" s="12"/>
      <c r="I888" s="12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idden="1">
      <c r="A889" s="8"/>
      <c r="B889" s="8"/>
      <c r="C889" s="8"/>
      <c r="D889" s="8"/>
      <c r="E889" s="8"/>
      <c r="F889" s="8"/>
      <c r="G889" s="21"/>
      <c r="H889" s="12"/>
      <c r="I889" s="12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idden="1">
      <c r="A890" s="8"/>
      <c r="B890" s="8"/>
      <c r="C890" s="8"/>
      <c r="D890" s="8"/>
      <c r="E890" s="8"/>
      <c r="F890" s="8"/>
      <c r="G890" s="21"/>
      <c r="H890" s="12"/>
      <c r="I890" s="12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idden="1">
      <c r="A891" s="8"/>
      <c r="B891" s="8"/>
      <c r="C891" s="8"/>
      <c r="D891" s="8"/>
      <c r="E891" s="8"/>
      <c r="F891" s="8"/>
      <c r="G891" s="21"/>
      <c r="H891" s="12"/>
      <c r="I891" s="12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idden="1">
      <c r="A892" s="8"/>
      <c r="B892" s="8"/>
      <c r="C892" s="8"/>
      <c r="D892" s="8"/>
      <c r="E892" s="8"/>
      <c r="F892" s="8"/>
      <c r="G892" s="21"/>
      <c r="H892" s="12"/>
      <c r="I892" s="12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idden="1">
      <c r="A893" s="8"/>
      <c r="B893" s="8"/>
      <c r="C893" s="8"/>
      <c r="D893" s="8"/>
      <c r="E893" s="8"/>
      <c r="F893" s="8"/>
      <c r="G893" s="21"/>
      <c r="H893" s="12"/>
      <c r="I893" s="12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idden="1">
      <c r="A894" s="8"/>
      <c r="B894" s="8"/>
      <c r="C894" s="8"/>
      <c r="D894" s="8"/>
      <c r="E894" s="8"/>
      <c r="F894" s="8"/>
      <c r="G894" s="21"/>
      <c r="H894" s="12"/>
      <c r="I894" s="12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idden="1">
      <c r="A895" s="8"/>
      <c r="B895" s="8"/>
      <c r="C895" s="8"/>
      <c r="D895" s="8"/>
      <c r="E895" s="8"/>
      <c r="F895" s="8"/>
      <c r="G895" s="21"/>
      <c r="H895" s="12"/>
      <c r="I895" s="12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idden="1">
      <c r="A896" s="8"/>
      <c r="B896" s="8"/>
      <c r="C896" s="8"/>
      <c r="D896" s="8"/>
      <c r="E896" s="8"/>
      <c r="F896" s="8"/>
      <c r="G896" s="21"/>
      <c r="H896" s="12"/>
      <c r="I896" s="12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idden="1">
      <c r="A897" s="8"/>
      <c r="B897" s="8"/>
      <c r="C897" s="8"/>
      <c r="D897" s="8"/>
      <c r="E897" s="8"/>
      <c r="F897" s="8"/>
      <c r="G897" s="21"/>
      <c r="H897" s="12"/>
      <c r="I897" s="12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idden="1">
      <c r="A898" s="8"/>
      <c r="B898" s="8"/>
      <c r="C898" s="8"/>
      <c r="D898" s="8"/>
      <c r="E898" s="8"/>
      <c r="F898" s="8"/>
      <c r="G898" s="21"/>
      <c r="H898" s="12"/>
      <c r="I898" s="12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idden="1">
      <c r="A899" s="8"/>
      <c r="B899" s="8"/>
      <c r="C899" s="8"/>
      <c r="D899" s="8"/>
      <c r="E899" s="8"/>
      <c r="F899" s="8"/>
      <c r="G899" s="21"/>
      <c r="H899" s="12"/>
      <c r="I899" s="12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idden="1">
      <c r="A900" s="8"/>
      <c r="B900" s="8"/>
      <c r="C900" s="8"/>
      <c r="D900" s="8"/>
      <c r="E900" s="8"/>
      <c r="F900" s="8"/>
      <c r="G900" s="21"/>
      <c r="H900" s="12"/>
      <c r="I900" s="12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idden="1">
      <c r="A901" s="8"/>
      <c r="B901" s="8"/>
      <c r="C901" s="8"/>
      <c r="D901" s="8"/>
      <c r="E901" s="8"/>
      <c r="F901" s="8"/>
      <c r="G901" s="21"/>
      <c r="H901" s="12"/>
      <c r="I901" s="12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idden="1">
      <c r="A902" s="8"/>
      <c r="B902" s="8"/>
      <c r="C902" s="8"/>
      <c r="D902" s="8"/>
      <c r="E902" s="8"/>
      <c r="F902" s="8"/>
      <c r="G902" s="21"/>
      <c r="H902" s="12"/>
      <c r="I902" s="12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idden="1">
      <c r="A903" s="8"/>
      <c r="B903" s="8"/>
      <c r="C903" s="8"/>
      <c r="D903" s="8"/>
      <c r="E903" s="8"/>
      <c r="F903" s="8"/>
      <c r="G903" s="21"/>
      <c r="H903" s="12"/>
      <c r="I903" s="12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idden="1">
      <c r="A904" s="8"/>
      <c r="B904" s="8"/>
      <c r="C904" s="8"/>
      <c r="D904" s="8"/>
      <c r="E904" s="8"/>
      <c r="F904" s="8"/>
      <c r="G904" s="21"/>
      <c r="H904" s="12"/>
      <c r="I904" s="12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idden="1">
      <c r="A905" s="8"/>
      <c r="B905" s="8"/>
      <c r="C905" s="8"/>
      <c r="D905" s="8"/>
      <c r="E905" s="8"/>
      <c r="F905" s="8"/>
      <c r="G905" s="21"/>
      <c r="H905" s="12"/>
      <c r="I905" s="12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idden="1">
      <c r="A906" s="8"/>
      <c r="B906" s="8"/>
      <c r="C906" s="8"/>
      <c r="D906" s="8"/>
      <c r="E906" s="8"/>
      <c r="F906" s="8"/>
      <c r="G906" s="21"/>
      <c r="H906" s="12"/>
      <c r="I906" s="12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idden="1">
      <c r="A907" s="8"/>
      <c r="B907" s="8"/>
      <c r="C907" s="8"/>
      <c r="D907" s="8"/>
      <c r="E907" s="8"/>
      <c r="F907" s="8"/>
      <c r="G907" s="21"/>
      <c r="H907" s="12"/>
      <c r="I907" s="12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idden="1">
      <c r="A908" s="8"/>
      <c r="B908" s="8"/>
      <c r="C908" s="8"/>
      <c r="D908" s="8"/>
      <c r="E908" s="8"/>
      <c r="F908" s="8"/>
      <c r="G908" s="21"/>
      <c r="H908" s="12"/>
      <c r="I908" s="12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idden="1">
      <c r="A909" s="8"/>
      <c r="B909" s="8"/>
      <c r="C909" s="8"/>
      <c r="D909" s="8"/>
      <c r="E909" s="8"/>
      <c r="F909" s="8"/>
      <c r="G909" s="21"/>
      <c r="H909" s="12"/>
      <c r="I909" s="12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idden="1">
      <c r="A910" s="8"/>
      <c r="B910" s="8"/>
      <c r="C910" s="8"/>
      <c r="D910" s="8"/>
      <c r="E910" s="8"/>
      <c r="F910" s="8"/>
      <c r="G910" s="21"/>
      <c r="H910" s="12"/>
      <c r="I910" s="12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idden="1">
      <c r="A911" s="8"/>
      <c r="B911" s="8"/>
      <c r="C911" s="8"/>
      <c r="D911" s="8"/>
      <c r="E911" s="8"/>
      <c r="F911" s="8"/>
      <c r="G911" s="21"/>
      <c r="H911" s="12"/>
      <c r="I911" s="12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idden="1">
      <c r="A912" s="8"/>
      <c r="B912" s="8"/>
      <c r="C912" s="8"/>
      <c r="D912" s="8"/>
      <c r="E912" s="8"/>
      <c r="F912" s="8"/>
      <c r="G912" s="21"/>
      <c r="H912" s="12"/>
      <c r="I912" s="12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idden="1">
      <c r="A913" s="8"/>
      <c r="B913" s="8"/>
      <c r="C913" s="8"/>
      <c r="D913" s="8"/>
      <c r="E913" s="8"/>
      <c r="F913" s="8"/>
      <c r="G913" s="21"/>
      <c r="H913" s="12"/>
      <c r="I913" s="12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idden="1">
      <c r="A914" s="8"/>
      <c r="B914" s="8"/>
      <c r="C914" s="8"/>
      <c r="D914" s="8"/>
      <c r="E914" s="8"/>
      <c r="F914" s="8"/>
      <c r="G914" s="21"/>
      <c r="H914" s="12"/>
      <c r="I914" s="12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idden="1">
      <c r="A915" s="8"/>
      <c r="B915" s="8"/>
      <c r="C915" s="8"/>
      <c r="D915" s="8"/>
      <c r="E915" s="8"/>
      <c r="F915" s="8"/>
      <c r="G915" s="21"/>
      <c r="H915" s="12"/>
      <c r="I915" s="12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idden="1">
      <c r="A916" s="8"/>
      <c r="B916" s="8"/>
      <c r="C916" s="8"/>
      <c r="D916" s="8"/>
      <c r="E916" s="8"/>
      <c r="F916" s="8"/>
      <c r="G916" s="21"/>
      <c r="H916" s="12"/>
      <c r="I916" s="12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idden="1">
      <c r="A917" s="8"/>
      <c r="B917" s="8"/>
      <c r="C917" s="8"/>
      <c r="D917" s="8"/>
      <c r="E917" s="8"/>
      <c r="F917" s="8"/>
      <c r="G917" s="21"/>
      <c r="H917" s="12"/>
      <c r="I917" s="12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idden="1">
      <c r="A918" s="8"/>
      <c r="B918" s="8"/>
      <c r="C918" s="8"/>
      <c r="D918" s="8"/>
      <c r="E918" s="8"/>
      <c r="F918" s="8"/>
      <c r="G918" s="21"/>
      <c r="H918" s="12"/>
      <c r="I918" s="12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idden="1">
      <c r="A919" s="8"/>
      <c r="B919" s="8"/>
      <c r="C919" s="8"/>
      <c r="D919" s="8"/>
      <c r="E919" s="8"/>
      <c r="F919" s="8"/>
      <c r="G919" s="21"/>
      <c r="H919" s="12"/>
      <c r="I919" s="12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idden="1">
      <c r="A920" s="8"/>
      <c r="B920" s="8"/>
      <c r="C920" s="8"/>
      <c r="D920" s="8"/>
      <c r="E920" s="8"/>
      <c r="F920" s="8"/>
      <c r="G920" s="21"/>
      <c r="H920" s="12"/>
      <c r="I920" s="12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idden="1">
      <c r="A921" s="8"/>
      <c r="B921" s="8"/>
      <c r="C921" s="8"/>
      <c r="D921" s="8"/>
      <c r="E921" s="8"/>
      <c r="F921" s="8"/>
      <c r="G921" s="21"/>
      <c r="H921" s="12"/>
      <c r="I921" s="12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idden="1">
      <c r="A922" s="8"/>
      <c r="B922" s="8"/>
      <c r="C922" s="8"/>
      <c r="D922" s="8"/>
      <c r="E922" s="8"/>
      <c r="F922" s="8"/>
      <c r="G922" s="21"/>
      <c r="H922" s="12"/>
      <c r="I922" s="12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idden="1">
      <c r="A923" s="8"/>
      <c r="B923" s="8"/>
      <c r="C923" s="8"/>
      <c r="D923" s="8"/>
      <c r="E923" s="8"/>
      <c r="F923" s="8"/>
      <c r="G923" s="21"/>
      <c r="H923" s="12"/>
      <c r="I923" s="12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idden="1">
      <c r="A924" s="8"/>
      <c r="B924" s="8"/>
      <c r="C924" s="8"/>
      <c r="D924" s="8"/>
      <c r="E924" s="8"/>
      <c r="F924" s="8"/>
      <c r="G924" s="21"/>
      <c r="H924" s="12"/>
      <c r="I924" s="12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idden="1">
      <c r="A925" s="8"/>
      <c r="B925" s="8"/>
      <c r="C925" s="8"/>
      <c r="D925" s="8"/>
      <c r="E925" s="8"/>
      <c r="F925" s="8"/>
      <c r="G925" s="21"/>
      <c r="H925" s="12"/>
      <c r="I925" s="12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idden="1">
      <c r="A926" s="8"/>
      <c r="B926" s="8"/>
      <c r="C926" s="8"/>
      <c r="D926" s="8"/>
      <c r="E926" s="8"/>
      <c r="F926" s="8"/>
      <c r="G926" s="21"/>
      <c r="H926" s="12"/>
      <c r="I926" s="12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idden="1">
      <c r="A927" s="8"/>
      <c r="B927" s="8"/>
      <c r="C927" s="8"/>
      <c r="D927" s="8"/>
      <c r="E927" s="8"/>
      <c r="F927" s="8"/>
      <c r="G927" s="21"/>
      <c r="H927" s="12"/>
      <c r="I927" s="12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idden="1">
      <c r="A928" s="8"/>
      <c r="B928" s="8"/>
      <c r="C928" s="8"/>
      <c r="D928" s="8"/>
      <c r="E928" s="8"/>
      <c r="F928" s="8"/>
      <c r="G928" s="21"/>
      <c r="H928" s="12"/>
      <c r="I928" s="12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idden="1">
      <c r="A929" s="8"/>
      <c r="B929" s="8"/>
      <c r="C929" s="8"/>
      <c r="D929" s="8"/>
      <c r="E929" s="8"/>
      <c r="F929" s="8"/>
      <c r="G929" s="21"/>
      <c r="H929" s="12"/>
      <c r="I929" s="12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idden="1">
      <c r="A930" s="8"/>
      <c r="B930" s="8"/>
      <c r="C930" s="8"/>
      <c r="D930" s="8"/>
      <c r="E930" s="8"/>
      <c r="F930" s="8"/>
      <c r="G930" s="21"/>
      <c r="H930" s="12"/>
      <c r="I930" s="12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idden="1">
      <c r="A931" s="8"/>
      <c r="B931" s="8"/>
      <c r="C931" s="8"/>
      <c r="D931" s="8"/>
      <c r="E931" s="8"/>
      <c r="F931" s="8"/>
      <c r="G931" s="21"/>
      <c r="H931" s="12"/>
      <c r="I931" s="12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idden="1">
      <c r="A932" s="8"/>
      <c r="B932" s="8"/>
      <c r="C932" s="8"/>
      <c r="D932" s="8"/>
      <c r="E932" s="8"/>
      <c r="F932" s="8"/>
      <c r="G932" s="21"/>
      <c r="H932" s="12"/>
      <c r="I932" s="12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idden="1">
      <c r="A933" s="8"/>
      <c r="B933" s="8"/>
      <c r="C933" s="8"/>
      <c r="D933" s="8"/>
      <c r="E933" s="8"/>
      <c r="F933" s="8"/>
      <c r="G933" s="21"/>
      <c r="H933" s="12"/>
      <c r="I933" s="12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idden="1">
      <c r="A934" s="8"/>
      <c r="B934" s="8"/>
      <c r="C934" s="8"/>
      <c r="D934" s="8"/>
      <c r="E934" s="8"/>
      <c r="F934" s="8"/>
      <c r="G934" s="21"/>
      <c r="H934" s="12"/>
      <c r="I934" s="12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idden="1">
      <c r="A935" s="8"/>
      <c r="B935" s="8"/>
      <c r="C935" s="8"/>
      <c r="D935" s="8"/>
      <c r="E935" s="8"/>
      <c r="F935" s="8"/>
      <c r="G935" s="21"/>
      <c r="H935" s="12"/>
      <c r="I935" s="12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idden="1">
      <c r="A936" s="8"/>
      <c r="B936" s="8"/>
      <c r="C936" s="8"/>
      <c r="D936" s="8"/>
      <c r="E936" s="8"/>
      <c r="F936" s="8"/>
      <c r="G936" s="21"/>
      <c r="H936" s="12"/>
      <c r="I936" s="12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idden="1">
      <c r="A937" s="8"/>
      <c r="B937" s="8"/>
      <c r="C937" s="8"/>
      <c r="D937" s="8"/>
      <c r="E937" s="8"/>
      <c r="F937" s="8"/>
      <c r="G937" s="21"/>
      <c r="H937" s="12"/>
      <c r="I937" s="12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idden="1">
      <c r="A938" s="8"/>
      <c r="B938" s="8"/>
      <c r="C938" s="8"/>
      <c r="D938" s="8"/>
      <c r="E938" s="8"/>
      <c r="F938" s="8"/>
      <c r="G938" s="21"/>
      <c r="H938" s="12"/>
      <c r="I938" s="12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idden="1">
      <c r="A939" s="8"/>
      <c r="B939" s="8"/>
      <c r="C939" s="8"/>
      <c r="D939" s="8"/>
      <c r="E939" s="8"/>
      <c r="F939" s="8"/>
      <c r="G939" s="21"/>
      <c r="H939" s="12"/>
      <c r="I939" s="12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idden="1">
      <c r="A940" s="8"/>
      <c r="B940" s="8"/>
      <c r="C940" s="8"/>
      <c r="D940" s="8"/>
      <c r="E940" s="8"/>
      <c r="F940" s="8"/>
      <c r="G940" s="21"/>
      <c r="H940" s="12"/>
      <c r="I940" s="12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idden="1">
      <c r="A941" s="8"/>
      <c r="B941" s="8"/>
      <c r="C941" s="8"/>
      <c r="D941" s="8"/>
      <c r="E941" s="8"/>
      <c r="F941" s="8"/>
      <c r="G941" s="21"/>
      <c r="H941" s="12"/>
      <c r="I941" s="12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idden="1">
      <c r="A942" s="8"/>
      <c r="B942" s="8"/>
      <c r="C942" s="8"/>
      <c r="D942" s="8"/>
      <c r="E942" s="8"/>
      <c r="F942" s="8"/>
      <c r="G942" s="21"/>
      <c r="H942" s="12"/>
      <c r="I942" s="12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idden="1">
      <c r="A943" s="8"/>
      <c r="B943" s="8"/>
      <c r="C943" s="8"/>
      <c r="D943" s="8"/>
      <c r="E943" s="8"/>
      <c r="F943" s="8"/>
      <c r="G943" s="21"/>
      <c r="H943" s="12"/>
      <c r="I943" s="12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idden="1">
      <c r="A944" s="8"/>
      <c r="B944" s="8"/>
      <c r="C944" s="8"/>
      <c r="D944" s="8"/>
      <c r="E944" s="8"/>
      <c r="F944" s="8"/>
      <c r="G944" s="21"/>
      <c r="H944" s="12"/>
      <c r="I944" s="12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idden="1">
      <c r="A945" s="8"/>
      <c r="B945" s="8"/>
      <c r="C945" s="8"/>
      <c r="D945" s="8"/>
      <c r="E945" s="8"/>
      <c r="F945" s="8"/>
      <c r="G945" s="21"/>
      <c r="H945" s="12"/>
      <c r="I945" s="12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idden="1">
      <c r="A946" s="8"/>
      <c r="B946" s="8"/>
      <c r="C946" s="8"/>
      <c r="D946" s="8"/>
      <c r="E946" s="8"/>
      <c r="F946" s="8"/>
      <c r="G946" s="21"/>
      <c r="H946" s="12"/>
      <c r="I946" s="12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idden="1">
      <c r="A947" s="8"/>
      <c r="B947" s="8"/>
      <c r="C947" s="8"/>
      <c r="D947" s="8"/>
      <c r="E947" s="8"/>
      <c r="F947" s="8"/>
      <c r="G947" s="21"/>
      <c r="H947" s="12"/>
      <c r="I947" s="12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idden="1">
      <c r="A948" s="8"/>
      <c r="B948" s="8"/>
      <c r="C948" s="8"/>
      <c r="D948" s="8"/>
      <c r="E948" s="8"/>
      <c r="F948" s="8"/>
      <c r="G948" s="21"/>
      <c r="H948" s="12"/>
      <c r="I948" s="12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idden="1">
      <c r="A949" s="8"/>
      <c r="B949" s="8"/>
      <c r="C949" s="8"/>
      <c r="D949" s="8"/>
      <c r="E949" s="8"/>
      <c r="F949" s="8"/>
      <c r="G949" s="21"/>
      <c r="H949" s="12"/>
      <c r="I949" s="12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idden="1">
      <c r="A950" s="8"/>
      <c r="B950" s="8"/>
      <c r="C950" s="8"/>
      <c r="D950" s="8"/>
      <c r="E950" s="8"/>
      <c r="F950" s="8"/>
      <c r="G950" s="21"/>
      <c r="H950" s="12"/>
      <c r="I950" s="12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idden="1">
      <c r="A951" s="8"/>
      <c r="B951" s="8"/>
      <c r="C951" s="8"/>
      <c r="D951" s="8"/>
      <c r="E951" s="8"/>
      <c r="F951" s="8"/>
      <c r="G951" s="21"/>
      <c r="H951" s="12"/>
      <c r="I951" s="12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idden="1">
      <c r="A952" s="8"/>
      <c r="B952" s="8"/>
      <c r="C952" s="8"/>
      <c r="D952" s="8"/>
      <c r="E952" s="8"/>
      <c r="F952" s="8"/>
      <c r="G952" s="21"/>
      <c r="H952" s="12"/>
      <c r="I952" s="12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idden="1">
      <c r="A953" s="8"/>
      <c r="B953" s="8"/>
      <c r="C953" s="8"/>
      <c r="D953" s="8"/>
      <c r="E953" s="8"/>
      <c r="F953" s="8"/>
      <c r="G953" s="21"/>
      <c r="H953" s="12"/>
      <c r="I953" s="12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idden="1">
      <c r="A954" s="8"/>
      <c r="B954" s="8"/>
      <c r="C954" s="8"/>
      <c r="D954" s="8"/>
      <c r="E954" s="8"/>
      <c r="F954" s="8"/>
      <c r="G954" s="21"/>
      <c r="H954" s="12"/>
      <c r="I954" s="12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idden="1">
      <c r="A955" s="8"/>
      <c r="B955" s="8"/>
      <c r="C955" s="8"/>
      <c r="D955" s="8"/>
      <c r="E955" s="8"/>
      <c r="F955" s="8"/>
      <c r="G955" s="21"/>
      <c r="H955" s="12"/>
      <c r="I955" s="12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idden="1">
      <c r="A956" s="8"/>
      <c r="B956" s="8"/>
      <c r="C956" s="8"/>
      <c r="D956" s="8"/>
      <c r="E956" s="8"/>
      <c r="F956" s="8"/>
      <c r="G956" s="21"/>
      <c r="H956" s="12"/>
      <c r="I956" s="12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idden="1">
      <c r="A957" s="8"/>
      <c r="B957" s="8"/>
      <c r="C957" s="8"/>
      <c r="D957" s="8"/>
      <c r="E957" s="8"/>
      <c r="F957" s="8"/>
      <c r="G957" s="21"/>
      <c r="H957" s="12"/>
      <c r="I957" s="12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idden="1">
      <c r="A958" s="8"/>
      <c r="B958" s="8"/>
      <c r="C958" s="8"/>
      <c r="D958" s="8"/>
      <c r="E958" s="8"/>
      <c r="F958" s="8"/>
      <c r="G958" s="21"/>
      <c r="H958" s="12"/>
      <c r="I958" s="12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idden="1">
      <c r="A959" s="8"/>
      <c r="B959" s="8"/>
      <c r="C959" s="8"/>
      <c r="D959" s="8"/>
      <c r="E959" s="8"/>
      <c r="F959" s="8"/>
      <c r="G959" s="21"/>
      <c r="H959" s="12"/>
      <c r="I959" s="12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idden="1">
      <c r="A960" s="8"/>
      <c r="B960" s="8"/>
      <c r="C960" s="8"/>
      <c r="D960" s="8"/>
      <c r="E960" s="8"/>
      <c r="F960" s="8"/>
      <c r="G960" s="21"/>
      <c r="H960" s="12"/>
      <c r="I960" s="12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idden="1">
      <c r="A961" s="8"/>
      <c r="B961" s="8"/>
      <c r="C961" s="8"/>
      <c r="D961" s="8"/>
      <c r="E961" s="8"/>
      <c r="F961" s="8"/>
      <c r="G961" s="21"/>
      <c r="H961" s="12"/>
      <c r="I961" s="12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idden="1">
      <c r="A962" s="8"/>
      <c r="B962" s="8"/>
      <c r="C962" s="8"/>
      <c r="D962" s="8"/>
      <c r="E962" s="8"/>
      <c r="F962" s="8"/>
      <c r="G962" s="21"/>
      <c r="H962" s="12"/>
      <c r="I962" s="12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idden="1">
      <c r="A963" s="8"/>
      <c r="B963" s="8"/>
      <c r="C963" s="8"/>
      <c r="D963" s="8"/>
      <c r="E963" s="8"/>
      <c r="F963" s="8"/>
      <c r="G963" s="21"/>
      <c r="H963" s="12"/>
      <c r="I963" s="12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idden="1">
      <c r="A964" s="8"/>
      <c r="B964" s="8"/>
      <c r="C964" s="8"/>
      <c r="D964" s="8"/>
      <c r="E964" s="8"/>
      <c r="F964" s="8"/>
      <c r="G964" s="21"/>
      <c r="H964" s="12"/>
      <c r="I964" s="12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idden="1">
      <c r="A965" s="8"/>
      <c r="B965" s="8"/>
      <c r="C965" s="8"/>
      <c r="D965" s="8"/>
      <c r="E965" s="8"/>
      <c r="F965" s="8"/>
      <c r="G965" s="21"/>
      <c r="H965" s="12"/>
      <c r="I965" s="12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idden="1">
      <c r="A966" s="8"/>
      <c r="B966" s="8"/>
      <c r="C966" s="8"/>
      <c r="D966" s="8"/>
      <c r="E966" s="8"/>
      <c r="F966" s="8"/>
      <c r="G966" s="21"/>
      <c r="H966" s="12"/>
      <c r="I966" s="12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idden="1">
      <c r="A967" s="8"/>
      <c r="B967" s="8"/>
      <c r="C967" s="8"/>
      <c r="D967" s="8"/>
      <c r="E967" s="8"/>
      <c r="F967" s="8"/>
      <c r="G967" s="21"/>
      <c r="H967" s="12"/>
      <c r="I967" s="12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idden="1">
      <c r="A968" s="8"/>
      <c r="B968" s="8"/>
      <c r="C968" s="8"/>
      <c r="D968" s="8"/>
      <c r="E968" s="8"/>
      <c r="F968" s="8"/>
      <c r="G968" s="21"/>
      <c r="H968" s="12"/>
      <c r="I968" s="12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idden="1">
      <c r="A969" s="8"/>
      <c r="B969" s="8"/>
      <c r="C969" s="8"/>
      <c r="D969" s="8"/>
      <c r="E969" s="8"/>
      <c r="F969" s="8"/>
      <c r="G969" s="21"/>
      <c r="H969" s="12"/>
      <c r="I969" s="12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idden="1">
      <c r="A970" s="8"/>
      <c r="B970" s="8"/>
      <c r="C970" s="8"/>
      <c r="D970" s="8"/>
      <c r="E970" s="8"/>
      <c r="F970" s="8"/>
      <c r="G970" s="21"/>
      <c r="H970" s="12"/>
      <c r="I970" s="12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idden="1">
      <c r="A971" s="8"/>
      <c r="B971" s="8"/>
      <c r="C971" s="8"/>
      <c r="D971" s="8"/>
      <c r="E971" s="8"/>
      <c r="F971" s="8"/>
      <c r="G971" s="21"/>
      <c r="H971" s="12"/>
      <c r="I971" s="12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idden="1">
      <c r="A972" s="8"/>
      <c r="B972" s="8"/>
      <c r="C972" s="8"/>
      <c r="D972" s="8"/>
      <c r="E972" s="8"/>
      <c r="F972" s="8"/>
      <c r="G972" s="21"/>
      <c r="H972" s="12"/>
      <c r="I972" s="12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idden="1">
      <c r="A973" s="8"/>
      <c r="B973" s="8"/>
      <c r="C973" s="8"/>
      <c r="D973" s="8"/>
      <c r="E973" s="8"/>
      <c r="F973" s="8"/>
      <c r="G973" s="21"/>
      <c r="H973" s="12"/>
      <c r="I973" s="12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idden="1">
      <c r="A974" s="8"/>
      <c r="B974" s="8"/>
      <c r="C974" s="8"/>
      <c r="D974" s="8"/>
      <c r="E974" s="8"/>
      <c r="F974" s="8"/>
      <c r="G974" s="21"/>
      <c r="H974" s="12"/>
      <c r="I974" s="12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idden="1">
      <c r="A975" s="8"/>
      <c r="B975" s="8"/>
      <c r="C975" s="8"/>
      <c r="D975" s="8"/>
      <c r="E975" s="8"/>
      <c r="F975" s="8"/>
      <c r="G975" s="21"/>
      <c r="H975" s="12"/>
      <c r="I975" s="12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idden="1">
      <c r="A976" s="8"/>
      <c r="B976" s="8"/>
      <c r="C976" s="8"/>
      <c r="D976" s="8"/>
      <c r="E976" s="8"/>
      <c r="F976" s="8"/>
      <c r="G976" s="21"/>
      <c r="H976" s="12"/>
      <c r="I976" s="12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idden="1">
      <c r="A977" s="8"/>
      <c r="B977" s="8"/>
      <c r="C977" s="8"/>
      <c r="D977" s="8"/>
      <c r="E977" s="8"/>
      <c r="F977" s="8"/>
      <c r="G977" s="21"/>
      <c r="H977" s="12"/>
      <c r="I977" s="12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idden="1">
      <c r="A978" s="8"/>
      <c r="B978" s="8"/>
      <c r="C978" s="8"/>
      <c r="D978" s="8"/>
      <c r="E978" s="8"/>
      <c r="F978" s="8"/>
      <c r="G978" s="21"/>
      <c r="H978" s="12"/>
      <c r="I978" s="12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idden="1">
      <c r="A979" s="8"/>
      <c r="B979" s="8"/>
      <c r="C979" s="8"/>
      <c r="D979" s="8"/>
      <c r="E979" s="8"/>
      <c r="F979" s="8"/>
      <c r="G979" s="21"/>
      <c r="H979" s="12"/>
      <c r="I979" s="12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idden="1">
      <c r="A980" s="8"/>
      <c r="B980" s="8"/>
      <c r="C980" s="8"/>
      <c r="D980" s="8"/>
      <c r="E980" s="8"/>
      <c r="F980" s="8"/>
      <c r="G980" s="21"/>
      <c r="H980" s="12"/>
      <c r="I980" s="12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idden="1">
      <c r="A981" s="8"/>
      <c r="B981" s="8"/>
      <c r="C981" s="8"/>
      <c r="D981" s="8"/>
      <c r="E981" s="8"/>
      <c r="F981" s="8"/>
      <c r="G981" s="21"/>
      <c r="H981" s="12"/>
      <c r="I981" s="12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idden="1">
      <c r="A982" s="8"/>
      <c r="B982" s="8"/>
      <c r="C982" s="8"/>
      <c r="D982" s="8"/>
      <c r="E982" s="8"/>
      <c r="F982" s="8"/>
      <c r="G982" s="21"/>
      <c r="H982" s="12"/>
      <c r="I982" s="12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idden="1">
      <c r="A983" s="8"/>
      <c r="B983" s="8"/>
      <c r="C983" s="8"/>
      <c r="D983" s="8"/>
      <c r="E983" s="8"/>
      <c r="F983" s="8"/>
      <c r="G983" s="21"/>
      <c r="H983" s="12"/>
      <c r="I983" s="12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idden="1">
      <c r="A984" s="8"/>
      <c r="B984" s="8"/>
      <c r="C984" s="8"/>
      <c r="D984" s="8"/>
      <c r="E984" s="8"/>
      <c r="F984" s="8"/>
      <c r="G984" s="21"/>
      <c r="H984" s="12"/>
      <c r="I984" s="12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idden="1">
      <c r="A985" s="8"/>
      <c r="B985" s="8"/>
      <c r="C985" s="8"/>
      <c r="D985" s="8"/>
      <c r="E985" s="8"/>
      <c r="F985" s="8"/>
      <c r="G985" s="21"/>
      <c r="H985" s="12"/>
      <c r="I985" s="12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idden="1">
      <c r="A986" s="8"/>
      <c r="B986" s="8"/>
      <c r="C986" s="8"/>
      <c r="D986" s="8"/>
      <c r="E986" s="8"/>
      <c r="F986" s="8"/>
      <c r="G986" s="21"/>
      <c r="H986" s="12"/>
      <c r="I986" s="12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idden="1">
      <c r="A987" s="8"/>
      <c r="B987" s="8"/>
      <c r="C987" s="8"/>
      <c r="D987" s="8"/>
      <c r="E987" s="8"/>
      <c r="F987" s="8"/>
      <c r="G987" s="21"/>
      <c r="H987" s="12"/>
      <c r="I987" s="12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idden="1">
      <c r="A988" s="8"/>
      <c r="B988" s="8"/>
      <c r="C988" s="8"/>
      <c r="D988" s="8"/>
      <c r="E988" s="8"/>
      <c r="F988" s="8"/>
      <c r="G988" s="21"/>
      <c r="H988" s="12"/>
      <c r="I988" s="12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idden="1">
      <c r="A989" s="8"/>
      <c r="B989" s="8"/>
      <c r="C989" s="8"/>
      <c r="D989" s="8"/>
      <c r="E989" s="8"/>
      <c r="F989" s="8"/>
      <c r="G989" s="21"/>
      <c r="H989" s="12"/>
      <c r="I989" s="12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idden="1">
      <c r="A990" s="8"/>
      <c r="B990" s="8"/>
      <c r="C990" s="8"/>
      <c r="D990" s="8"/>
      <c r="E990" s="8"/>
      <c r="F990" s="8"/>
      <c r="G990" s="21"/>
      <c r="H990" s="12"/>
      <c r="I990" s="12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idden="1">
      <c r="A991" s="8"/>
      <c r="B991" s="8"/>
      <c r="C991" s="8"/>
      <c r="D991" s="8"/>
      <c r="E991" s="8"/>
      <c r="F991" s="8"/>
      <c r="G991" s="21"/>
      <c r="H991" s="12"/>
      <c r="I991" s="12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idden="1">
      <c r="A992" s="8"/>
      <c r="B992" s="8"/>
      <c r="C992" s="8"/>
      <c r="D992" s="8"/>
      <c r="E992" s="8"/>
      <c r="F992" s="8"/>
      <c r="G992" s="21"/>
      <c r="H992" s="12"/>
      <c r="I992" s="12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idden="1">
      <c r="A993" s="8"/>
      <c r="B993" s="8"/>
      <c r="C993" s="8"/>
      <c r="D993" s="8"/>
      <c r="E993" s="8"/>
      <c r="F993" s="8"/>
      <c r="G993" s="21"/>
      <c r="H993" s="12"/>
      <c r="I993" s="12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idden="1">
      <c r="A994" s="8"/>
      <c r="B994" s="8"/>
      <c r="C994" s="8"/>
      <c r="D994" s="8"/>
      <c r="E994" s="8"/>
      <c r="F994" s="8"/>
      <c r="G994" s="21"/>
      <c r="H994" s="12"/>
      <c r="I994" s="12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idden="1">
      <c r="A995" s="8"/>
      <c r="B995" s="8"/>
      <c r="C995" s="8"/>
      <c r="D995" s="8"/>
      <c r="E995" s="8"/>
      <c r="F995" s="8"/>
      <c r="G995" s="21"/>
      <c r="H995" s="12"/>
      <c r="I995" s="12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idden="1">
      <c r="A996" s="8"/>
      <c r="B996" s="8"/>
      <c r="C996" s="8"/>
      <c r="D996" s="8"/>
      <c r="E996" s="8"/>
      <c r="F996" s="8"/>
      <c r="G996" s="21"/>
      <c r="H996" s="12"/>
      <c r="I996" s="12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idden="1">
      <c r="A997" s="8"/>
      <c r="B997" s="8"/>
      <c r="C997" s="8"/>
      <c r="D997" s="8"/>
      <c r="E997" s="8"/>
      <c r="F997" s="8"/>
      <c r="G997" s="21"/>
      <c r="H997" s="12"/>
      <c r="I997" s="12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idden="1">
      <c r="A998" s="8"/>
      <c r="B998" s="8"/>
      <c r="C998" s="8"/>
      <c r="D998" s="8"/>
      <c r="E998" s="8"/>
      <c r="F998" s="8"/>
      <c r="G998" s="21"/>
      <c r="H998" s="12"/>
      <c r="I998" s="12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idden="1">
      <c r="A999" s="8"/>
      <c r="B999" s="8"/>
      <c r="C999" s="8"/>
      <c r="D999" s="8"/>
      <c r="E999" s="8"/>
      <c r="F999" s="8"/>
      <c r="G999" s="21"/>
      <c r="H999" s="12"/>
      <c r="I999" s="12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idden="1">
      <c r="A1000" s="8"/>
      <c r="B1000" s="8"/>
      <c r="C1000" s="8"/>
      <c r="D1000" s="8"/>
      <c r="E1000" s="8"/>
      <c r="F1000" s="8"/>
      <c r="G1000" s="21"/>
      <c r="H1000" s="12"/>
      <c r="I1000" s="12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8"/>
      <c r="D1001" s="8"/>
      <c r="E1001" s="8"/>
      <c r="F1001" s="8"/>
      <c r="G1001" s="21"/>
      <c r="H1001" s="12"/>
      <c r="I1001" s="12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8"/>
      <c r="D1002" s="8"/>
      <c r="E1002" s="8"/>
      <c r="F1002" s="8"/>
      <c r="G1002" s="21"/>
      <c r="H1002" s="12"/>
      <c r="I1002" s="12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>
      <c r="A1003" s="8"/>
      <c r="B1003" s="8"/>
      <c r="C1003" s="8"/>
      <c r="D1003" s="8"/>
      <c r="E1003" s="8"/>
      <c r="F1003" s="8"/>
      <c r="G1003" s="21"/>
      <c r="H1003" s="12"/>
      <c r="I1003" s="12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>
      <c r="A1004" s="8"/>
      <c r="B1004" s="8"/>
      <c r="C1004" s="8"/>
      <c r="D1004" s="8"/>
      <c r="E1004" s="8"/>
      <c r="F1004" s="8"/>
      <c r="G1004" s="21"/>
      <c r="H1004" s="12"/>
      <c r="I1004" s="12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>
      <c r="A1005" s="8"/>
      <c r="B1005" s="8"/>
      <c r="C1005" s="8"/>
      <c r="D1005" s="8"/>
      <c r="E1005" s="8"/>
      <c r="F1005" s="8"/>
      <c r="G1005" s="21"/>
      <c r="H1005" s="12"/>
      <c r="I1005" s="12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>
      <c r="A1006" s="8"/>
      <c r="B1006" s="8"/>
      <c r="C1006" s="8"/>
      <c r="D1006" s="8"/>
      <c r="E1006" s="8"/>
      <c r="F1006" s="8"/>
      <c r="G1006" s="21"/>
      <c r="H1006" s="12"/>
      <c r="I1006" s="12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>
      <c r="A1007" s="8"/>
      <c r="B1007" s="8"/>
      <c r="C1007" s="8"/>
      <c r="D1007" s="8"/>
      <c r="E1007" s="8"/>
      <c r="F1007" s="8"/>
      <c r="G1007" s="21"/>
      <c r="H1007" s="12"/>
      <c r="I1007" s="12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>
      <c r="A1008" s="8"/>
      <c r="B1008" s="8"/>
      <c r="C1008" s="8"/>
      <c r="D1008" s="8"/>
      <c r="E1008" s="8"/>
      <c r="F1008" s="8"/>
      <c r="G1008" s="21"/>
      <c r="H1008" s="12"/>
      <c r="I1008" s="12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>
      <c r="A1009" s="8"/>
      <c r="B1009" s="8"/>
      <c r="C1009" s="8"/>
      <c r="D1009" s="8"/>
      <c r="E1009" s="8"/>
      <c r="F1009" s="8"/>
      <c r="G1009" s="21"/>
      <c r="H1009" s="12"/>
      <c r="I1009" s="12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>
      <c r="A1010" s="8"/>
      <c r="B1010" s="8"/>
      <c r="C1010" s="8"/>
      <c r="D1010" s="8"/>
      <c r="E1010" s="8"/>
      <c r="F1010" s="8"/>
      <c r="G1010" s="21"/>
      <c r="H1010" s="12"/>
      <c r="I1010" s="12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>
      <c r="A1011" s="8"/>
      <c r="B1011" s="8"/>
      <c r="C1011" s="8"/>
      <c r="D1011" s="8"/>
      <c r="E1011" s="8"/>
      <c r="F1011" s="8"/>
      <c r="G1011" s="21"/>
      <c r="H1011" s="12"/>
      <c r="I1011" s="12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>
      <c r="A1012" s="8"/>
      <c r="B1012" s="8"/>
      <c r="C1012" s="8"/>
      <c r="D1012" s="8"/>
      <c r="E1012" s="8"/>
      <c r="F1012" s="8"/>
      <c r="G1012" s="21"/>
      <c r="H1012" s="12"/>
      <c r="I1012" s="12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>
      <c r="A1013" s="8"/>
      <c r="B1013" s="8"/>
      <c r="C1013" s="8"/>
      <c r="D1013" s="8"/>
      <c r="E1013" s="8"/>
      <c r="F1013" s="8"/>
      <c r="G1013" s="21"/>
      <c r="H1013" s="12"/>
      <c r="I1013" s="12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>
      <c r="A1014" s="8"/>
      <c r="B1014" s="8"/>
      <c r="C1014" s="8"/>
      <c r="D1014" s="8"/>
      <c r="E1014" s="8"/>
      <c r="F1014" s="8"/>
      <c r="G1014" s="21"/>
      <c r="H1014" s="12"/>
      <c r="I1014" s="12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>
      <c r="A1015" s="8"/>
      <c r="B1015" s="8"/>
      <c r="C1015" s="8"/>
      <c r="D1015" s="8"/>
      <c r="E1015" s="8"/>
      <c r="F1015" s="8"/>
      <c r="G1015" s="21"/>
      <c r="H1015" s="12"/>
      <c r="I1015" s="12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>
      <c r="A1016" s="8"/>
      <c r="B1016" s="8"/>
      <c r="C1016" s="8"/>
      <c r="D1016" s="8"/>
      <c r="E1016" s="8"/>
      <c r="F1016" s="8"/>
      <c r="G1016" s="21"/>
      <c r="H1016" s="12"/>
      <c r="I1016" s="12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>
      <c r="A1017" s="8"/>
      <c r="B1017" s="8"/>
      <c r="C1017" s="8"/>
      <c r="D1017" s="8"/>
      <c r="E1017" s="8"/>
      <c r="F1017" s="8"/>
      <c r="G1017" s="21"/>
      <c r="H1017" s="12"/>
      <c r="I1017" s="12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>
      <c r="A1018" s="8"/>
      <c r="B1018" s="8"/>
      <c r="C1018" s="8"/>
      <c r="D1018" s="8"/>
      <c r="E1018" s="8"/>
      <c r="F1018" s="8"/>
      <c r="G1018" s="21"/>
      <c r="H1018" s="12"/>
      <c r="I1018" s="12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>
      <c r="A1019" s="8"/>
      <c r="B1019" s="8"/>
      <c r="C1019" s="8"/>
      <c r="D1019" s="8"/>
      <c r="E1019" s="8"/>
      <c r="F1019" s="8"/>
      <c r="G1019" s="21"/>
      <c r="H1019" s="12"/>
      <c r="I1019" s="12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>
      <c r="A1020" s="8"/>
      <c r="B1020" s="8"/>
      <c r="C1020" s="8"/>
      <c r="D1020" s="8"/>
      <c r="E1020" s="8"/>
      <c r="F1020" s="8"/>
      <c r="G1020" s="21"/>
      <c r="H1020" s="12"/>
      <c r="I1020" s="12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>
      <c r="A1021" s="8"/>
      <c r="B1021" s="8"/>
      <c r="C1021" s="8"/>
      <c r="D1021" s="8"/>
      <c r="E1021" s="8"/>
      <c r="F1021" s="8"/>
      <c r="G1021" s="21"/>
      <c r="H1021" s="12"/>
      <c r="I1021" s="12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>
      <c r="A1022" s="8"/>
      <c r="B1022" s="8"/>
      <c r="C1022" s="8"/>
      <c r="D1022" s="8"/>
      <c r="E1022" s="8"/>
      <c r="F1022" s="8"/>
      <c r="G1022" s="21"/>
      <c r="H1022" s="12"/>
      <c r="I1022" s="12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>
      <c r="A1023" s="8"/>
      <c r="B1023" s="8"/>
      <c r="C1023" s="8"/>
      <c r="D1023" s="8"/>
      <c r="E1023" s="8"/>
      <c r="F1023" s="8"/>
      <c r="G1023" s="21"/>
      <c r="H1023" s="12"/>
      <c r="I1023" s="12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>
      <c r="A1024" s="8"/>
      <c r="B1024" s="8"/>
      <c r="C1024" s="8"/>
      <c r="D1024" s="8"/>
      <c r="E1024" s="8"/>
      <c r="F1024" s="8"/>
      <c r="G1024" s="21"/>
      <c r="H1024" s="12"/>
      <c r="I1024" s="12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>
      <c r="A1025" s="8"/>
      <c r="B1025" s="8"/>
      <c r="C1025" s="8"/>
      <c r="D1025" s="8"/>
      <c r="E1025" s="8"/>
      <c r="F1025" s="8"/>
      <c r="G1025" s="21"/>
      <c r="H1025" s="12"/>
      <c r="I1025" s="12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>
      <c r="A1026" s="8"/>
      <c r="B1026" s="8"/>
      <c r="C1026" s="8"/>
      <c r="D1026" s="8"/>
      <c r="E1026" s="8"/>
      <c r="F1026" s="8"/>
      <c r="G1026" s="21"/>
      <c r="H1026" s="12"/>
      <c r="I1026" s="12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>
      <c r="A1027" s="8"/>
      <c r="B1027" s="8"/>
      <c r="C1027" s="8"/>
      <c r="D1027" s="8"/>
      <c r="E1027" s="8"/>
      <c r="F1027" s="8"/>
      <c r="G1027" s="21"/>
      <c r="H1027" s="12"/>
      <c r="I1027" s="12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>
      <c r="A1028" s="8"/>
      <c r="B1028" s="8"/>
      <c r="C1028" s="8"/>
      <c r="D1028" s="8"/>
      <c r="E1028" s="8"/>
      <c r="F1028" s="8"/>
      <c r="G1028" s="21"/>
      <c r="H1028" s="12"/>
      <c r="I1028" s="12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>
      <c r="A1029" s="8"/>
      <c r="B1029" s="8"/>
      <c r="C1029" s="8"/>
      <c r="D1029" s="8"/>
      <c r="E1029" s="8"/>
      <c r="F1029" s="8"/>
      <c r="G1029" s="21"/>
      <c r="H1029" s="12"/>
      <c r="I1029" s="12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>
      <c r="A1030" s="8"/>
      <c r="B1030" s="8"/>
      <c r="C1030" s="8"/>
      <c r="D1030" s="8"/>
      <c r="E1030" s="8"/>
      <c r="F1030" s="8"/>
      <c r="G1030" s="21"/>
      <c r="H1030" s="12"/>
      <c r="I1030" s="12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>
      <c r="A1031" s="8"/>
      <c r="B1031" s="8"/>
      <c r="C1031" s="8"/>
      <c r="D1031" s="8"/>
      <c r="E1031" s="8"/>
      <c r="F1031" s="8"/>
      <c r="G1031" s="21"/>
      <c r="H1031" s="12"/>
      <c r="I1031" s="12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>
      <c r="A1032" s="8"/>
      <c r="B1032" s="8"/>
      <c r="C1032" s="8"/>
      <c r="D1032" s="8"/>
      <c r="E1032" s="8"/>
      <c r="F1032" s="8"/>
      <c r="G1032" s="21"/>
      <c r="H1032" s="12"/>
      <c r="I1032" s="12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>
      <c r="A1033" s="8"/>
      <c r="B1033" s="8"/>
      <c r="C1033" s="8"/>
      <c r="D1033" s="8"/>
      <c r="E1033" s="8"/>
      <c r="F1033" s="8"/>
      <c r="G1033" s="21"/>
      <c r="H1033" s="12"/>
      <c r="I1033" s="12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>
      <c r="A1034" s="8"/>
      <c r="B1034" s="8"/>
      <c r="C1034" s="8"/>
      <c r="D1034" s="8"/>
      <c r="E1034" s="8"/>
      <c r="F1034" s="8"/>
      <c r="G1034" s="21"/>
      <c r="H1034" s="12"/>
      <c r="I1034" s="12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>
      <c r="A1035" s="8"/>
      <c r="B1035" s="8"/>
      <c r="C1035" s="8"/>
      <c r="D1035" s="8"/>
      <c r="E1035" s="8"/>
      <c r="F1035" s="8"/>
      <c r="G1035" s="21"/>
      <c r="H1035" s="12"/>
      <c r="I1035" s="12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>
      <c r="A1036" s="8"/>
      <c r="B1036" s="8"/>
      <c r="C1036" s="8"/>
      <c r="D1036" s="8"/>
      <c r="E1036" s="8"/>
      <c r="F1036" s="8"/>
      <c r="G1036" s="21"/>
      <c r="H1036" s="12"/>
      <c r="I1036" s="12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>
      <c r="A1037" s="8"/>
      <c r="B1037" s="8"/>
      <c r="C1037" s="8"/>
      <c r="D1037" s="8"/>
      <c r="E1037" s="8"/>
      <c r="F1037" s="8"/>
      <c r="G1037" s="21"/>
      <c r="H1037" s="12"/>
      <c r="I1037" s="12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>
      <c r="A1038" s="8"/>
      <c r="B1038" s="8"/>
      <c r="C1038" s="8"/>
      <c r="D1038" s="8"/>
      <c r="E1038" s="8"/>
      <c r="F1038" s="8"/>
      <c r="G1038" s="21"/>
      <c r="H1038" s="12"/>
      <c r="I1038" s="12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>
      <c r="A1039" s="8"/>
      <c r="B1039" s="8"/>
      <c r="C1039" s="8"/>
      <c r="D1039" s="8"/>
      <c r="E1039" s="8"/>
      <c r="F1039" s="8"/>
      <c r="G1039" s="21"/>
      <c r="H1039" s="12"/>
      <c r="I1039" s="12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>
      <c r="A1040" s="8"/>
      <c r="B1040" s="8"/>
      <c r="C1040" s="8"/>
      <c r="D1040" s="8"/>
      <c r="E1040" s="8"/>
      <c r="F1040" s="8"/>
      <c r="G1040" s="21"/>
      <c r="H1040" s="12"/>
      <c r="I1040" s="12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>
      <c r="A1041" s="8"/>
      <c r="B1041" s="8"/>
      <c r="C1041" s="8"/>
      <c r="D1041" s="8"/>
      <c r="E1041" s="8"/>
      <c r="F1041" s="8"/>
      <c r="G1041" s="21"/>
      <c r="H1041" s="12"/>
      <c r="I1041" s="12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>
      <c r="A1042" s="8"/>
      <c r="B1042" s="8"/>
      <c r="C1042" s="8"/>
      <c r="D1042" s="8"/>
      <c r="E1042" s="8"/>
      <c r="F1042" s="8"/>
      <c r="G1042" s="21"/>
      <c r="H1042" s="12"/>
      <c r="I1042" s="12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>
      <c r="A1043" s="8"/>
      <c r="B1043" s="8"/>
      <c r="C1043" s="8"/>
      <c r="D1043" s="8"/>
      <c r="E1043" s="8"/>
      <c r="F1043" s="8"/>
      <c r="G1043" s="21"/>
      <c r="H1043" s="12"/>
      <c r="I1043" s="12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>
      <c r="A1044" s="8"/>
      <c r="B1044" s="8"/>
      <c r="C1044" s="8"/>
      <c r="D1044" s="8"/>
      <c r="E1044" s="8"/>
      <c r="F1044" s="8"/>
      <c r="G1044" s="21"/>
      <c r="H1044" s="12"/>
      <c r="I1044" s="12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>
      <c r="A1045" s="8"/>
      <c r="B1045" s="8"/>
      <c r="C1045" s="8"/>
      <c r="D1045" s="8"/>
      <c r="E1045" s="8"/>
      <c r="F1045" s="8"/>
      <c r="G1045" s="21"/>
      <c r="H1045" s="12"/>
      <c r="I1045" s="12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>
      <c r="A1046" s="8"/>
      <c r="B1046" s="8"/>
      <c r="C1046" s="8"/>
      <c r="D1046" s="8"/>
      <c r="E1046" s="8"/>
      <c r="F1046" s="8"/>
      <c r="G1046" s="21"/>
      <c r="H1046" s="12"/>
      <c r="I1046" s="12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>
      <c r="A1047" s="8"/>
      <c r="B1047" s="8"/>
      <c r="C1047" s="8"/>
      <c r="D1047" s="8"/>
      <c r="E1047" s="8"/>
      <c r="F1047" s="8"/>
      <c r="G1047" s="21"/>
      <c r="H1047" s="12"/>
      <c r="I1047" s="12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>
      <c r="A1048" s="8"/>
      <c r="B1048" s="8"/>
      <c r="C1048" s="8"/>
      <c r="D1048" s="8"/>
      <c r="E1048" s="8"/>
      <c r="F1048" s="8"/>
      <c r="G1048" s="21"/>
      <c r="H1048" s="12"/>
      <c r="I1048" s="12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>
      <c r="A1049" s="8"/>
      <c r="B1049" s="8"/>
      <c r="C1049" s="8"/>
      <c r="D1049" s="8"/>
      <c r="E1049" s="8"/>
      <c r="F1049" s="8"/>
      <c r="G1049" s="21"/>
      <c r="H1049" s="12"/>
      <c r="I1049" s="12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>
      <c r="A1050" s="8"/>
      <c r="B1050" s="8"/>
      <c r="C1050" s="8"/>
      <c r="D1050" s="8"/>
      <c r="E1050" s="8"/>
      <c r="F1050" s="8"/>
      <c r="G1050" s="21"/>
      <c r="H1050" s="12"/>
      <c r="I1050" s="12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>
      <c r="A1051" s="8"/>
      <c r="B1051" s="8"/>
      <c r="C1051" s="8"/>
      <c r="D1051" s="8"/>
      <c r="E1051" s="8"/>
      <c r="F1051" s="8"/>
      <c r="G1051" s="21"/>
      <c r="H1051" s="12"/>
      <c r="I1051" s="12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>
      <c r="A1052" s="8"/>
      <c r="B1052" s="8"/>
      <c r="C1052" s="8"/>
      <c r="D1052" s="8"/>
      <c r="E1052" s="8"/>
      <c r="F1052" s="8"/>
      <c r="G1052" s="21"/>
      <c r="H1052" s="12"/>
      <c r="I1052" s="12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>
      <c r="A1053" s="8"/>
      <c r="B1053" s="8"/>
      <c r="C1053" s="8"/>
      <c r="D1053" s="8"/>
      <c r="E1053" s="8"/>
      <c r="F1053" s="8"/>
      <c r="G1053" s="21"/>
      <c r="H1053" s="12"/>
      <c r="I1053" s="12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>
      <c r="A1054" s="8"/>
      <c r="B1054" s="8"/>
      <c r="C1054" s="8"/>
      <c r="D1054" s="8"/>
      <c r="E1054" s="8"/>
      <c r="F1054" s="8"/>
      <c r="G1054" s="21"/>
      <c r="H1054" s="12"/>
      <c r="I1054" s="12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>
      <c r="A1055" s="8"/>
      <c r="B1055" s="8"/>
      <c r="C1055" s="8"/>
      <c r="D1055" s="8"/>
      <c r="E1055" s="8"/>
      <c r="F1055" s="8"/>
      <c r="G1055" s="21"/>
      <c r="H1055" s="12"/>
      <c r="I1055" s="12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>
      <c r="A1056" s="8"/>
      <c r="B1056" s="8"/>
      <c r="C1056" s="8"/>
      <c r="D1056" s="8"/>
      <c r="E1056" s="8"/>
      <c r="F1056" s="8"/>
      <c r="G1056" s="21"/>
      <c r="H1056" s="12"/>
      <c r="I1056" s="12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>
      <c r="A1057" s="8"/>
      <c r="B1057" s="8"/>
      <c r="C1057" s="8"/>
      <c r="D1057" s="8"/>
      <c r="E1057" s="8"/>
      <c r="F1057" s="8"/>
      <c r="G1057" s="21"/>
      <c r="H1057" s="12"/>
      <c r="I1057" s="12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>
      <c r="A1058" s="8"/>
      <c r="B1058" s="8"/>
      <c r="C1058" s="8"/>
      <c r="D1058" s="8"/>
      <c r="E1058" s="8"/>
      <c r="F1058" s="8"/>
      <c r="G1058" s="21"/>
      <c r="H1058" s="12"/>
      <c r="I1058" s="12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>
      <c r="A1059" s="8"/>
      <c r="B1059" s="8"/>
      <c r="C1059" s="8"/>
      <c r="D1059" s="8"/>
      <c r="E1059" s="8"/>
      <c r="F1059" s="8"/>
      <c r="G1059" s="21"/>
      <c r="H1059" s="12"/>
      <c r="I1059" s="12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>
      <c r="A1060" s="8"/>
      <c r="B1060" s="8"/>
      <c r="C1060" s="8"/>
      <c r="D1060" s="8"/>
      <c r="E1060" s="8"/>
      <c r="F1060" s="8"/>
      <c r="G1060" s="21"/>
      <c r="H1060" s="12"/>
      <c r="I1060" s="12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>
      <c r="A1061" s="8"/>
      <c r="B1061" s="8"/>
      <c r="C1061" s="8"/>
      <c r="D1061" s="8"/>
      <c r="E1061" s="8"/>
      <c r="F1061" s="8"/>
      <c r="G1061" s="21"/>
      <c r="H1061" s="12"/>
      <c r="I1061" s="12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>
      <c r="A1062" s="8"/>
      <c r="B1062" s="8"/>
      <c r="C1062" s="8"/>
      <c r="D1062" s="8"/>
      <c r="E1062" s="8"/>
      <c r="F1062" s="8"/>
      <c r="G1062" s="21"/>
      <c r="H1062" s="12"/>
      <c r="I1062" s="12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>
      <c r="A1063" s="8"/>
      <c r="B1063" s="8"/>
      <c r="C1063" s="8"/>
      <c r="D1063" s="8"/>
      <c r="E1063" s="8"/>
      <c r="F1063" s="8"/>
      <c r="G1063" s="21"/>
      <c r="H1063" s="12"/>
      <c r="I1063" s="12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>
      <c r="A1064" s="8"/>
      <c r="B1064" s="8"/>
      <c r="C1064" s="8"/>
      <c r="D1064" s="8"/>
      <c r="E1064" s="8"/>
      <c r="F1064" s="8"/>
      <c r="G1064" s="21"/>
      <c r="H1064" s="12"/>
      <c r="I1064" s="12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>
      <c r="A1065" s="8"/>
      <c r="B1065" s="8"/>
      <c r="C1065" s="8"/>
      <c r="D1065" s="8"/>
      <c r="E1065" s="8"/>
      <c r="F1065" s="8"/>
      <c r="G1065" s="21"/>
      <c r="H1065" s="12"/>
      <c r="I1065" s="12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>
      <c r="A1066" s="8"/>
      <c r="B1066" s="8"/>
      <c r="C1066" s="8"/>
      <c r="D1066" s="8"/>
      <c r="E1066" s="8"/>
      <c r="F1066" s="8"/>
      <c r="G1066" s="21"/>
      <c r="H1066" s="12"/>
      <c r="I1066" s="12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>
      <c r="A1067" s="8"/>
      <c r="B1067" s="8"/>
      <c r="C1067" s="8"/>
      <c r="D1067" s="8"/>
      <c r="E1067" s="8"/>
      <c r="F1067" s="8"/>
      <c r="G1067" s="21"/>
      <c r="H1067" s="12"/>
      <c r="I1067" s="12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>
      <c r="A1068" s="8"/>
      <c r="B1068" s="8"/>
      <c r="C1068" s="8"/>
      <c r="D1068" s="8"/>
      <c r="E1068" s="8"/>
      <c r="F1068" s="8"/>
      <c r="G1068" s="21"/>
      <c r="H1068" s="12"/>
      <c r="I1068" s="12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>
      <c r="A1069" s="8"/>
      <c r="B1069" s="8"/>
      <c r="C1069" s="8"/>
      <c r="D1069" s="8"/>
      <c r="E1069" s="8"/>
      <c r="F1069" s="8"/>
      <c r="G1069" s="21"/>
      <c r="H1069" s="12"/>
      <c r="I1069" s="12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>
      <c r="A1070" s="8"/>
      <c r="B1070" s="8"/>
      <c r="C1070" s="8"/>
      <c r="D1070" s="8"/>
      <c r="E1070" s="8"/>
      <c r="F1070" s="8"/>
      <c r="G1070" s="21"/>
      <c r="H1070" s="12"/>
      <c r="I1070" s="12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>
      <c r="A1071" s="8"/>
      <c r="B1071" s="8"/>
      <c r="C1071" s="8"/>
      <c r="D1071" s="8"/>
      <c r="E1071" s="8"/>
      <c r="F1071" s="8"/>
      <c r="G1071" s="21"/>
      <c r="H1071" s="12"/>
      <c r="I1071" s="12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>
      <c r="A1072" s="8"/>
      <c r="B1072" s="8"/>
      <c r="C1072" s="8"/>
      <c r="D1072" s="8"/>
      <c r="E1072" s="8"/>
      <c r="F1072" s="8"/>
      <c r="G1072" s="21"/>
      <c r="H1072" s="12"/>
      <c r="I1072" s="12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>
      <c r="A1073" s="8"/>
      <c r="B1073" s="8"/>
      <c r="C1073" s="8"/>
      <c r="D1073" s="8"/>
      <c r="E1073" s="8"/>
      <c r="F1073" s="8"/>
      <c r="G1073" s="21"/>
      <c r="H1073" s="12"/>
      <c r="I1073" s="12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>
      <c r="A1074" s="8"/>
      <c r="B1074" s="8"/>
      <c r="C1074" s="8"/>
      <c r="D1074" s="8"/>
      <c r="E1074" s="8"/>
      <c r="F1074" s="8"/>
      <c r="G1074" s="21"/>
      <c r="H1074" s="12"/>
      <c r="I1074" s="12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>
      <c r="A1075" s="8"/>
      <c r="B1075" s="8"/>
      <c r="C1075" s="8"/>
      <c r="D1075" s="8"/>
      <c r="E1075" s="8"/>
      <c r="F1075" s="8"/>
      <c r="G1075" s="21"/>
      <c r="H1075" s="12"/>
      <c r="I1075" s="12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>
      <c r="A1076" s="8"/>
      <c r="B1076" s="8"/>
      <c r="C1076" s="8"/>
      <c r="D1076" s="8"/>
      <c r="E1076" s="8"/>
      <c r="F1076" s="8"/>
      <c r="G1076" s="21"/>
      <c r="H1076" s="12"/>
      <c r="I1076" s="12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>
      <c r="A1077" s="8"/>
      <c r="B1077" s="8"/>
      <c r="C1077" s="8"/>
      <c r="D1077" s="8"/>
      <c r="E1077" s="8"/>
      <c r="F1077" s="8"/>
      <c r="G1077" s="21"/>
      <c r="H1077" s="12"/>
      <c r="I1077" s="12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>
      <c r="A1078" s="8"/>
      <c r="B1078" s="8"/>
      <c r="C1078" s="8"/>
      <c r="D1078" s="8"/>
      <c r="E1078" s="8"/>
      <c r="F1078" s="8"/>
      <c r="G1078" s="21"/>
      <c r="H1078" s="12"/>
      <c r="I1078" s="12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>
      <c r="A1079" s="8"/>
      <c r="B1079" s="8"/>
      <c r="C1079" s="8"/>
      <c r="D1079" s="8"/>
      <c r="E1079" s="8"/>
      <c r="F1079" s="8"/>
      <c r="G1079" s="21"/>
      <c r="H1079" s="12"/>
      <c r="I1079" s="12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>
      <c r="A1080" s="8"/>
      <c r="B1080" s="8"/>
      <c r="C1080" s="8"/>
      <c r="D1080" s="8"/>
      <c r="E1080" s="8"/>
      <c r="F1080" s="8"/>
      <c r="G1080" s="21"/>
      <c r="H1080" s="12"/>
      <c r="I1080" s="12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>
      <c r="A1081" s="8"/>
      <c r="B1081" s="8"/>
      <c r="C1081" s="8"/>
      <c r="D1081" s="8"/>
      <c r="E1081" s="8"/>
      <c r="F1081" s="8"/>
      <c r="G1081" s="21"/>
      <c r="H1081" s="12"/>
      <c r="I1081" s="12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>
      <c r="A1082" s="8"/>
      <c r="B1082" s="8"/>
      <c r="C1082" s="8"/>
      <c r="D1082" s="8"/>
      <c r="E1082" s="8"/>
      <c r="F1082" s="8"/>
      <c r="G1082" s="21"/>
      <c r="H1082" s="12"/>
      <c r="I1082" s="12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>
      <c r="A1083" s="8"/>
      <c r="B1083" s="8"/>
      <c r="C1083" s="8"/>
      <c r="D1083" s="8"/>
      <c r="E1083" s="8"/>
      <c r="F1083" s="8"/>
      <c r="G1083" s="21"/>
      <c r="H1083" s="12"/>
      <c r="I1083" s="12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>
      <c r="A1084" s="8"/>
      <c r="B1084" s="8"/>
      <c r="C1084" s="8"/>
      <c r="D1084" s="8"/>
      <c r="E1084" s="8"/>
      <c r="F1084" s="8"/>
      <c r="G1084" s="21"/>
      <c r="H1084" s="12"/>
      <c r="I1084" s="12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>
      <c r="A1085" s="8"/>
      <c r="B1085" s="8"/>
      <c r="C1085" s="8"/>
      <c r="D1085" s="8"/>
      <c r="E1085" s="8"/>
      <c r="F1085" s="8"/>
      <c r="G1085" s="21"/>
      <c r="H1085" s="12"/>
      <c r="I1085" s="12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>
      <c r="A1086" s="8"/>
      <c r="B1086" s="8"/>
      <c r="C1086" s="8"/>
      <c r="D1086" s="8"/>
      <c r="E1086" s="8"/>
      <c r="F1086" s="8"/>
      <c r="G1086" s="21"/>
      <c r="H1086" s="12"/>
      <c r="I1086" s="12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>
      <c r="A1087" s="8"/>
      <c r="B1087" s="8"/>
      <c r="C1087" s="8"/>
      <c r="D1087" s="8"/>
      <c r="E1087" s="8"/>
      <c r="F1087" s="8"/>
      <c r="G1087" s="21"/>
      <c r="H1087" s="12"/>
      <c r="I1087" s="12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>
      <c r="A1088" s="8"/>
      <c r="B1088" s="8"/>
      <c r="C1088" s="8"/>
      <c r="D1088" s="8"/>
      <c r="E1088" s="8"/>
      <c r="F1088" s="8"/>
      <c r="G1088" s="21"/>
      <c r="H1088" s="12"/>
      <c r="I1088" s="12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>
      <c r="A1089" s="8"/>
      <c r="B1089" s="8"/>
      <c r="C1089" s="8"/>
      <c r="D1089" s="8"/>
      <c r="E1089" s="8"/>
      <c r="F1089" s="8"/>
      <c r="G1089" s="21"/>
      <c r="H1089" s="12"/>
      <c r="I1089" s="12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>
      <c r="A1090" s="8"/>
      <c r="B1090" s="8"/>
      <c r="C1090" s="8"/>
      <c r="D1090" s="8"/>
      <c r="E1090" s="8"/>
      <c r="F1090" s="8"/>
      <c r="G1090" s="21"/>
      <c r="H1090" s="12"/>
      <c r="I1090" s="12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>
      <c r="G1091" s="22"/>
      <c r="H1091" s="6"/>
      <c r="I1091" s="6"/>
    </row>
    <row r="1092" spans="1:26">
      <c r="G1092" s="22"/>
      <c r="H1092" s="6"/>
      <c r="I1092" s="6"/>
    </row>
    <row r="1093" spans="1:26">
      <c r="G1093" s="22"/>
      <c r="H1093" s="6"/>
      <c r="I1093" s="6"/>
    </row>
    <row r="1094" spans="1:26">
      <c r="G1094" s="22"/>
      <c r="H1094" s="6"/>
      <c r="I1094" s="6"/>
    </row>
    <row r="1095" spans="1:26">
      <c r="G1095" s="22"/>
      <c r="H1095" s="6"/>
      <c r="I1095" s="6"/>
    </row>
    <row r="1096" spans="1:26">
      <c r="G1096" s="22"/>
      <c r="H1096" s="6"/>
      <c r="I1096" s="6"/>
    </row>
    <row r="1097" spans="1:26">
      <c r="G1097" s="22"/>
      <c r="H1097" s="6"/>
      <c r="I1097" s="6"/>
    </row>
    <row r="1098" spans="1:26">
      <c r="G1098" s="22"/>
      <c r="H1098" s="6"/>
      <c r="I1098" s="6"/>
    </row>
    <row r="1099" spans="1:26">
      <c r="G1099" s="22"/>
      <c r="H1099" s="6"/>
      <c r="I1099" s="6"/>
    </row>
    <row r="1100" spans="1:26">
      <c r="G1100" s="22"/>
      <c r="H1100" s="6"/>
      <c r="I1100" s="6"/>
    </row>
    <row r="1101" spans="1:26">
      <c r="G1101" s="22"/>
      <c r="H1101" s="6"/>
      <c r="I1101" s="6"/>
    </row>
    <row r="1102" spans="1:26">
      <c r="G1102" s="22"/>
      <c r="H1102" s="6"/>
      <c r="I1102" s="6"/>
    </row>
    <row r="1103" spans="1:26">
      <c r="G1103" s="22"/>
      <c r="H1103" s="6"/>
      <c r="I1103" s="6"/>
    </row>
    <row r="1104" spans="1:26">
      <c r="G1104" s="22"/>
      <c r="H1104" s="6"/>
      <c r="I1104" s="6"/>
    </row>
    <row r="1105" spans="7:9">
      <c r="G1105" s="22"/>
      <c r="H1105" s="6"/>
      <c r="I1105" s="6"/>
    </row>
    <row r="1106" spans="7:9">
      <c r="G1106" s="22"/>
      <c r="H1106" s="6"/>
      <c r="I1106" s="6"/>
    </row>
    <row r="1107" spans="7:9">
      <c r="G1107" s="22"/>
      <c r="H1107" s="6"/>
      <c r="I1107" s="6"/>
    </row>
    <row r="1108" spans="7:9">
      <c r="G1108" s="22"/>
      <c r="H1108" s="6"/>
      <c r="I1108" s="6"/>
    </row>
    <row r="1109" spans="7:9">
      <c r="G1109" s="22"/>
      <c r="H1109" s="6"/>
      <c r="I1109" s="6"/>
    </row>
    <row r="1110" spans="7:9">
      <c r="G1110" s="22"/>
      <c r="H1110" s="6"/>
      <c r="I1110" s="6"/>
    </row>
    <row r="1111" spans="7:9">
      <c r="G1111" s="22"/>
      <c r="H1111" s="6"/>
      <c r="I1111" s="6"/>
    </row>
    <row r="1112" spans="7:9">
      <c r="G1112" s="22"/>
      <c r="H1112" s="6"/>
      <c r="I1112" s="6"/>
    </row>
    <row r="1113" spans="7:9">
      <c r="G1113" s="22"/>
      <c r="H1113" s="6"/>
      <c r="I1113" s="6"/>
    </row>
    <row r="1114" spans="7:9">
      <c r="G1114" s="22"/>
      <c r="H1114" s="6"/>
      <c r="I1114" s="6"/>
    </row>
    <row r="1115" spans="7:9">
      <c r="G1115" s="22"/>
      <c r="H1115" s="6"/>
      <c r="I1115" s="6"/>
    </row>
    <row r="1116" spans="7:9">
      <c r="G1116" s="22"/>
      <c r="H1116" s="6"/>
      <c r="I1116" s="6"/>
    </row>
    <row r="1117" spans="7:9">
      <c r="G1117" s="22"/>
      <c r="H1117" s="6"/>
      <c r="I1117" s="6"/>
    </row>
    <row r="1118" spans="7:9">
      <c r="G1118" s="22"/>
      <c r="H1118" s="6"/>
      <c r="I1118" s="6"/>
    </row>
    <row r="1119" spans="7:9">
      <c r="G1119" s="22"/>
      <c r="H1119" s="6"/>
      <c r="I1119" s="6"/>
    </row>
    <row r="1120" spans="7:9">
      <c r="G1120" s="22"/>
      <c r="H1120" s="6"/>
      <c r="I1120" s="6"/>
    </row>
    <row r="1121" spans="7:9">
      <c r="G1121" s="22"/>
      <c r="H1121" s="6"/>
      <c r="I1121" s="6"/>
    </row>
    <row r="1122" spans="7:9">
      <c r="G1122" s="22"/>
      <c r="H1122" s="6"/>
      <c r="I1122" s="6"/>
    </row>
    <row r="1123" spans="7:9">
      <c r="G1123" s="22"/>
      <c r="H1123" s="6"/>
      <c r="I1123" s="6"/>
    </row>
    <row r="1124" spans="7:9">
      <c r="G1124" s="22"/>
      <c r="H1124" s="6"/>
      <c r="I1124" s="6"/>
    </row>
    <row r="1125" spans="7:9">
      <c r="G1125" s="22"/>
      <c r="H1125" s="6"/>
      <c r="I1125" s="6"/>
    </row>
    <row r="1126" spans="7:9">
      <c r="G1126" s="22"/>
      <c r="H1126" s="6"/>
      <c r="I1126" s="6"/>
    </row>
    <row r="1127" spans="7:9">
      <c r="G1127" s="22"/>
      <c r="H1127" s="6"/>
      <c r="I1127" s="6"/>
    </row>
    <row r="1128" spans="7:9">
      <c r="G1128" s="22"/>
      <c r="H1128" s="6"/>
      <c r="I1128" s="6"/>
    </row>
    <row r="1129" spans="7:9">
      <c r="G1129" s="22"/>
      <c r="H1129" s="6"/>
      <c r="I1129" s="6"/>
    </row>
    <row r="1130" spans="7:9">
      <c r="G1130" s="22"/>
      <c r="H1130" s="6"/>
      <c r="I1130" s="6"/>
    </row>
    <row r="1131" spans="7:9"/>
    <row r="1132" spans="7:9"/>
    <row r="1133" spans="7:9"/>
    <row r="1134" spans="7:9"/>
    <row r="1135" spans="7:9"/>
  </sheetData>
  <mergeCells count="54">
    <mergeCell ref="I65:P65"/>
    <mergeCell ref="D82:E82"/>
    <mergeCell ref="D74:E74"/>
    <mergeCell ref="D75:E75"/>
    <mergeCell ref="D76:E76"/>
    <mergeCell ref="D77:E77"/>
    <mergeCell ref="D78:E78"/>
    <mergeCell ref="D79:E79"/>
    <mergeCell ref="D80:E80"/>
    <mergeCell ref="D81:E81"/>
    <mergeCell ref="B65:E65"/>
    <mergeCell ref="B66:E66"/>
    <mergeCell ref="B67:E67"/>
    <mergeCell ref="B63:V63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B59:D5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A1F82033-6A2D-48E1-B26D-9C1FB9C3C55D}"/>
    <hyperlink ref="E1:F1" location="A44:A44" tooltip="Klikni na prechod ku rekapitulácii..." display="Rekapitulácia rozpočtu" xr:uid="{5196597B-09FB-4039-BDA9-B56E82D8C29D}"/>
    <hyperlink ref="H1:I1" location="B63:B63" tooltip="Klikni na prechod k Rozpočet..." display="Rozpočet" xr:uid="{B807C46E-C7E7-4272-BDF8-3C341326E95A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DOM SMÚTKU, PREŠOV / SO 01 - ELI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65C7-A946-4072-8F9E-A51F289AF4E7}">
  <sheetPr>
    <pageSetUpPr fitToPage="1"/>
  </sheetPr>
  <dimension ref="A1:G168"/>
  <sheetViews>
    <sheetView topLeftCell="A145" workbookViewId="0">
      <selection activeCell="E169" sqref="E169"/>
    </sheetView>
  </sheetViews>
  <sheetFormatPr defaultRowHeight="15"/>
  <cols>
    <col min="1" max="1" width="3" customWidth="1"/>
    <col min="2" max="2" width="12.140625" customWidth="1"/>
    <col min="3" max="3" width="53.85546875" customWidth="1"/>
    <col min="4" max="4" width="5.42578125" customWidth="1"/>
    <col min="5" max="5" width="3.28515625" customWidth="1"/>
    <col min="6" max="6" width="9.42578125" customWidth="1"/>
    <col min="7" max="7" width="8" customWidth="1"/>
    <col min="257" max="257" width="3" customWidth="1"/>
    <col min="258" max="258" width="12.140625" customWidth="1"/>
    <col min="259" max="259" width="53.85546875" customWidth="1"/>
    <col min="260" max="260" width="5.42578125" customWidth="1"/>
    <col min="261" max="261" width="3.28515625" customWidth="1"/>
    <col min="262" max="262" width="9.42578125" customWidth="1"/>
    <col min="263" max="263" width="8" customWidth="1"/>
    <col min="513" max="513" width="3" customWidth="1"/>
    <col min="514" max="514" width="12.140625" customWidth="1"/>
    <col min="515" max="515" width="53.85546875" customWidth="1"/>
    <col min="516" max="516" width="5.42578125" customWidth="1"/>
    <col min="517" max="517" width="3.28515625" customWidth="1"/>
    <col min="518" max="518" width="9.42578125" customWidth="1"/>
    <col min="519" max="519" width="8" customWidth="1"/>
    <col min="769" max="769" width="3" customWidth="1"/>
    <col min="770" max="770" width="12.140625" customWidth="1"/>
    <col min="771" max="771" width="53.85546875" customWidth="1"/>
    <col min="772" max="772" width="5.42578125" customWidth="1"/>
    <col min="773" max="773" width="3.28515625" customWidth="1"/>
    <col min="774" max="774" width="9.42578125" customWidth="1"/>
    <col min="775" max="775" width="8" customWidth="1"/>
    <col min="1025" max="1025" width="3" customWidth="1"/>
    <col min="1026" max="1026" width="12.140625" customWidth="1"/>
    <col min="1027" max="1027" width="53.85546875" customWidth="1"/>
    <col min="1028" max="1028" width="5.42578125" customWidth="1"/>
    <col min="1029" max="1029" width="3.28515625" customWidth="1"/>
    <col min="1030" max="1030" width="9.42578125" customWidth="1"/>
    <col min="1031" max="1031" width="8" customWidth="1"/>
    <col min="1281" max="1281" width="3" customWidth="1"/>
    <col min="1282" max="1282" width="12.140625" customWidth="1"/>
    <col min="1283" max="1283" width="53.85546875" customWidth="1"/>
    <col min="1284" max="1284" width="5.42578125" customWidth="1"/>
    <col min="1285" max="1285" width="3.28515625" customWidth="1"/>
    <col min="1286" max="1286" width="9.42578125" customWidth="1"/>
    <col min="1287" max="1287" width="8" customWidth="1"/>
    <col min="1537" max="1537" width="3" customWidth="1"/>
    <col min="1538" max="1538" width="12.140625" customWidth="1"/>
    <col min="1539" max="1539" width="53.85546875" customWidth="1"/>
    <col min="1540" max="1540" width="5.42578125" customWidth="1"/>
    <col min="1541" max="1541" width="3.28515625" customWidth="1"/>
    <col min="1542" max="1542" width="9.42578125" customWidth="1"/>
    <col min="1543" max="1543" width="8" customWidth="1"/>
    <col min="1793" max="1793" width="3" customWidth="1"/>
    <col min="1794" max="1794" width="12.140625" customWidth="1"/>
    <col min="1795" max="1795" width="53.85546875" customWidth="1"/>
    <col min="1796" max="1796" width="5.42578125" customWidth="1"/>
    <col min="1797" max="1797" width="3.28515625" customWidth="1"/>
    <col min="1798" max="1798" width="9.42578125" customWidth="1"/>
    <col min="1799" max="1799" width="8" customWidth="1"/>
    <col min="2049" max="2049" width="3" customWidth="1"/>
    <col min="2050" max="2050" width="12.140625" customWidth="1"/>
    <col min="2051" max="2051" width="53.85546875" customWidth="1"/>
    <col min="2052" max="2052" width="5.42578125" customWidth="1"/>
    <col min="2053" max="2053" width="3.28515625" customWidth="1"/>
    <col min="2054" max="2054" width="9.42578125" customWidth="1"/>
    <col min="2055" max="2055" width="8" customWidth="1"/>
    <col min="2305" max="2305" width="3" customWidth="1"/>
    <col min="2306" max="2306" width="12.140625" customWidth="1"/>
    <col min="2307" max="2307" width="53.85546875" customWidth="1"/>
    <col min="2308" max="2308" width="5.42578125" customWidth="1"/>
    <col min="2309" max="2309" width="3.28515625" customWidth="1"/>
    <col min="2310" max="2310" width="9.42578125" customWidth="1"/>
    <col min="2311" max="2311" width="8" customWidth="1"/>
    <col min="2561" max="2561" width="3" customWidth="1"/>
    <col min="2562" max="2562" width="12.140625" customWidth="1"/>
    <col min="2563" max="2563" width="53.85546875" customWidth="1"/>
    <col min="2564" max="2564" width="5.42578125" customWidth="1"/>
    <col min="2565" max="2565" width="3.28515625" customWidth="1"/>
    <col min="2566" max="2566" width="9.42578125" customWidth="1"/>
    <col min="2567" max="2567" width="8" customWidth="1"/>
    <col min="2817" max="2817" width="3" customWidth="1"/>
    <col min="2818" max="2818" width="12.140625" customWidth="1"/>
    <col min="2819" max="2819" width="53.85546875" customWidth="1"/>
    <col min="2820" max="2820" width="5.42578125" customWidth="1"/>
    <col min="2821" max="2821" width="3.28515625" customWidth="1"/>
    <col min="2822" max="2822" width="9.42578125" customWidth="1"/>
    <col min="2823" max="2823" width="8" customWidth="1"/>
    <col min="3073" max="3073" width="3" customWidth="1"/>
    <col min="3074" max="3074" width="12.140625" customWidth="1"/>
    <col min="3075" max="3075" width="53.85546875" customWidth="1"/>
    <col min="3076" max="3076" width="5.42578125" customWidth="1"/>
    <col min="3077" max="3077" width="3.28515625" customWidth="1"/>
    <col min="3078" max="3078" width="9.42578125" customWidth="1"/>
    <col min="3079" max="3079" width="8" customWidth="1"/>
    <col min="3329" max="3329" width="3" customWidth="1"/>
    <col min="3330" max="3330" width="12.140625" customWidth="1"/>
    <col min="3331" max="3331" width="53.85546875" customWidth="1"/>
    <col min="3332" max="3332" width="5.42578125" customWidth="1"/>
    <col min="3333" max="3333" width="3.28515625" customWidth="1"/>
    <col min="3334" max="3334" width="9.42578125" customWidth="1"/>
    <col min="3335" max="3335" width="8" customWidth="1"/>
    <col min="3585" max="3585" width="3" customWidth="1"/>
    <col min="3586" max="3586" width="12.140625" customWidth="1"/>
    <col min="3587" max="3587" width="53.85546875" customWidth="1"/>
    <col min="3588" max="3588" width="5.42578125" customWidth="1"/>
    <col min="3589" max="3589" width="3.28515625" customWidth="1"/>
    <col min="3590" max="3590" width="9.42578125" customWidth="1"/>
    <col min="3591" max="3591" width="8" customWidth="1"/>
    <col min="3841" max="3841" width="3" customWidth="1"/>
    <col min="3842" max="3842" width="12.140625" customWidth="1"/>
    <col min="3843" max="3843" width="53.85546875" customWidth="1"/>
    <col min="3844" max="3844" width="5.42578125" customWidth="1"/>
    <col min="3845" max="3845" width="3.28515625" customWidth="1"/>
    <col min="3846" max="3846" width="9.42578125" customWidth="1"/>
    <col min="3847" max="3847" width="8" customWidth="1"/>
    <col min="4097" max="4097" width="3" customWidth="1"/>
    <col min="4098" max="4098" width="12.140625" customWidth="1"/>
    <col min="4099" max="4099" width="53.85546875" customWidth="1"/>
    <col min="4100" max="4100" width="5.42578125" customWidth="1"/>
    <col min="4101" max="4101" width="3.28515625" customWidth="1"/>
    <col min="4102" max="4102" width="9.42578125" customWidth="1"/>
    <col min="4103" max="4103" width="8" customWidth="1"/>
    <col min="4353" max="4353" width="3" customWidth="1"/>
    <col min="4354" max="4354" width="12.140625" customWidth="1"/>
    <col min="4355" max="4355" width="53.85546875" customWidth="1"/>
    <col min="4356" max="4356" width="5.42578125" customWidth="1"/>
    <col min="4357" max="4357" width="3.28515625" customWidth="1"/>
    <col min="4358" max="4358" width="9.42578125" customWidth="1"/>
    <col min="4359" max="4359" width="8" customWidth="1"/>
    <col min="4609" max="4609" width="3" customWidth="1"/>
    <col min="4610" max="4610" width="12.140625" customWidth="1"/>
    <col min="4611" max="4611" width="53.85546875" customWidth="1"/>
    <col min="4612" max="4612" width="5.42578125" customWidth="1"/>
    <col min="4613" max="4613" width="3.28515625" customWidth="1"/>
    <col min="4614" max="4614" width="9.42578125" customWidth="1"/>
    <col min="4615" max="4615" width="8" customWidth="1"/>
    <col min="4865" max="4865" width="3" customWidth="1"/>
    <col min="4866" max="4866" width="12.140625" customWidth="1"/>
    <col min="4867" max="4867" width="53.85546875" customWidth="1"/>
    <col min="4868" max="4868" width="5.42578125" customWidth="1"/>
    <col min="4869" max="4869" width="3.28515625" customWidth="1"/>
    <col min="4870" max="4870" width="9.42578125" customWidth="1"/>
    <col min="4871" max="4871" width="8" customWidth="1"/>
    <col min="5121" max="5121" width="3" customWidth="1"/>
    <col min="5122" max="5122" width="12.140625" customWidth="1"/>
    <col min="5123" max="5123" width="53.85546875" customWidth="1"/>
    <col min="5124" max="5124" width="5.42578125" customWidth="1"/>
    <col min="5125" max="5125" width="3.28515625" customWidth="1"/>
    <col min="5126" max="5126" width="9.42578125" customWidth="1"/>
    <col min="5127" max="5127" width="8" customWidth="1"/>
    <col min="5377" max="5377" width="3" customWidth="1"/>
    <col min="5378" max="5378" width="12.140625" customWidth="1"/>
    <col min="5379" max="5379" width="53.85546875" customWidth="1"/>
    <col min="5380" max="5380" width="5.42578125" customWidth="1"/>
    <col min="5381" max="5381" width="3.28515625" customWidth="1"/>
    <col min="5382" max="5382" width="9.42578125" customWidth="1"/>
    <col min="5383" max="5383" width="8" customWidth="1"/>
    <col min="5633" max="5633" width="3" customWidth="1"/>
    <col min="5634" max="5634" width="12.140625" customWidth="1"/>
    <col min="5635" max="5635" width="53.85546875" customWidth="1"/>
    <col min="5636" max="5636" width="5.42578125" customWidth="1"/>
    <col min="5637" max="5637" width="3.28515625" customWidth="1"/>
    <col min="5638" max="5638" width="9.42578125" customWidth="1"/>
    <col min="5639" max="5639" width="8" customWidth="1"/>
    <col min="5889" max="5889" width="3" customWidth="1"/>
    <col min="5890" max="5890" width="12.140625" customWidth="1"/>
    <col min="5891" max="5891" width="53.85546875" customWidth="1"/>
    <col min="5892" max="5892" width="5.42578125" customWidth="1"/>
    <col min="5893" max="5893" width="3.28515625" customWidth="1"/>
    <col min="5894" max="5894" width="9.42578125" customWidth="1"/>
    <col min="5895" max="5895" width="8" customWidth="1"/>
    <col min="6145" max="6145" width="3" customWidth="1"/>
    <col min="6146" max="6146" width="12.140625" customWidth="1"/>
    <col min="6147" max="6147" width="53.85546875" customWidth="1"/>
    <col min="6148" max="6148" width="5.42578125" customWidth="1"/>
    <col min="6149" max="6149" width="3.28515625" customWidth="1"/>
    <col min="6150" max="6150" width="9.42578125" customWidth="1"/>
    <col min="6151" max="6151" width="8" customWidth="1"/>
    <col min="6401" max="6401" width="3" customWidth="1"/>
    <col min="6402" max="6402" width="12.140625" customWidth="1"/>
    <col min="6403" max="6403" width="53.85546875" customWidth="1"/>
    <col min="6404" max="6404" width="5.42578125" customWidth="1"/>
    <col min="6405" max="6405" width="3.28515625" customWidth="1"/>
    <col min="6406" max="6406" width="9.42578125" customWidth="1"/>
    <col min="6407" max="6407" width="8" customWidth="1"/>
    <col min="6657" max="6657" width="3" customWidth="1"/>
    <col min="6658" max="6658" width="12.140625" customWidth="1"/>
    <col min="6659" max="6659" width="53.85546875" customWidth="1"/>
    <col min="6660" max="6660" width="5.42578125" customWidth="1"/>
    <col min="6661" max="6661" width="3.28515625" customWidth="1"/>
    <col min="6662" max="6662" width="9.42578125" customWidth="1"/>
    <col min="6663" max="6663" width="8" customWidth="1"/>
    <col min="6913" max="6913" width="3" customWidth="1"/>
    <col min="6914" max="6914" width="12.140625" customWidth="1"/>
    <col min="6915" max="6915" width="53.85546875" customWidth="1"/>
    <col min="6916" max="6916" width="5.42578125" customWidth="1"/>
    <col min="6917" max="6917" width="3.28515625" customWidth="1"/>
    <col min="6918" max="6918" width="9.42578125" customWidth="1"/>
    <col min="6919" max="6919" width="8" customWidth="1"/>
    <col min="7169" max="7169" width="3" customWidth="1"/>
    <col min="7170" max="7170" width="12.140625" customWidth="1"/>
    <col min="7171" max="7171" width="53.85546875" customWidth="1"/>
    <col min="7172" max="7172" width="5.42578125" customWidth="1"/>
    <col min="7173" max="7173" width="3.28515625" customWidth="1"/>
    <col min="7174" max="7174" width="9.42578125" customWidth="1"/>
    <col min="7175" max="7175" width="8" customWidth="1"/>
    <col min="7425" max="7425" width="3" customWidth="1"/>
    <col min="7426" max="7426" width="12.140625" customWidth="1"/>
    <col min="7427" max="7427" width="53.85546875" customWidth="1"/>
    <col min="7428" max="7428" width="5.42578125" customWidth="1"/>
    <col min="7429" max="7429" width="3.28515625" customWidth="1"/>
    <col min="7430" max="7430" width="9.42578125" customWidth="1"/>
    <col min="7431" max="7431" width="8" customWidth="1"/>
    <col min="7681" max="7681" width="3" customWidth="1"/>
    <col min="7682" max="7682" width="12.140625" customWidth="1"/>
    <col min="7683" max="7683" width="53.85546875" customWidth="1"/>
    <col min="7684" max="7684" width="5.42578125" customWidth="1"/>
    <col min="7685" max="7685" width="3.28515625" customWidth="1"/>
    <col min="7686" max="7686" width="9.42578125" customWidth="1"/>
    <col min="7687" max="7687" width="8" customWidth="1"/>
    <col min="7937" max="7937" width="3" customWidth="1"/>
    <col min="7938" max="7938" width="12.140625" customWidth="1"/>
    <col min="7939" max="7939" width="53.85546875" customWidth="1"/>
    <col min="7940" max="7940" width="5.42578125" customWidth="1"/>
    <col min="7941" max="7941" width="3.28515625" customWidth="1"/>
    <col min="7942" max="7942" width="9.42578125" customWidth="1"/>
    <col min="7943" max="7943" width="8" customWidth="1"/>
    <col min="8193" max="8193" width="3" customWidth="1"/>
    <col min="8194" max="8194" width="12.140625" customWidth="1"/>
    <col min="8195" max="8195" width="53.85546875" customWidth="1"/>
    <col min="8196" max="8196" width="5.42578125" customWidth="1"/>
    <col min="8197" max="8197" width="3.28515625" customWidth="1"/>
    <col min="8198" max="8198" width="9.42578125" customWidth="1"/>
    <col min="8199" max="8199" width="8" customWidth="1"/>
    <col min="8449" max="8449" width="3" customWidth="1"/>
    <col min="8450" max="8450" width="12.140625" customWidth="1"/>
    <col min="8451" max="8451" width="53.85546875" customWidth="1"/>
    <col min="8452" max="8452" width="5.42578125" customWidth="1"/>
    <col min="8453" max="8453" width="3.28515625" customWidth="1"/>
    <col min="8454" max="8454" width="9.42578125" customWidth="1"/>
    <col min="8455" max="8455" width="8" customWidth="1"/>
    <col min="8705" max="8705" width="3" customWidth="1"/>
    <col min="8706" max="8706" width="12.140625" customWidth="1"/>
    <col min="8707" max="8707" width="53.85546875" customWidth="1"/>
    <col min="8708" max="8708" width="5.42578125" customWidth="1"/>
    <col min="8709" max="8709" width="3.28515625" customWidth="1"/>
    <col min="8710" max="8710" width="9.42578125" customWidth="1"/>
    <col min="8711" max="8711" width="8" customWidth="1"/>
    <col min="8961" max="8961" width="3" customWidth="1"/>
    <col min="8962" max="8962" width="12.140625" customWidth="1"/>
    <col min="8963" max="8963" width="53.85546875" customWidth="1"/>
    <col min="8964" max="8964" width="5.42578125" customWidth="1"/>
    <col min="8965" max="8965" width="3.28515625" customWidth="1"/>
    <col min="8966" max="8966" width="9.42578125" customWidth="1"/>
    <col min="8967" max="8967" width="8" customWidth="1"/>
    <col min="9217" max="9217" width="3" customWidth="1"/>
    <col min="9218" max="9218" width="12.140625" customWidth="1"/>
    <col min="9219" max="9219" width="53.85546875" customWidth="1"/>
    <col min="9220" max="9220" width="5.42578125" customWidth="1"/>
    <col min="9221" max="9221" width="3.28515625" customWidth="1"/>
    <col min="9222" max="9222" width="9.42578125" customWidth="1"/>
    <col min="9223" max="9223" width="8" customWidth="1"/>
    <col min="9473" max="9473" width="3" customWidth="1"/>
    <col min="9474" max="9474" width="12.140625" customWidth="1"/>
    <col min="9475" max="9475" width="53.85546875" customWidth="1"/>
    <col min="9476" max="9476" width="5.42578125" customWidth="1"/>
    <col min="9477" max="9477" width="3.28515625" customWidth="1"/>
    <col min="9478" max="9478" width="9.42578125" customWidth="1"/>
    <col min="9479" max="9479" width="8" customWidth="1"/>
    <col min="9729" max="9729" width="3" customWidth="1"/>
    <col min="9730" max="9730" width="12.140625" customWidth="1"/>
    <col min="9731" max="9731" width="53.85546875" customWidth="1"/>
    <col min="9732" max="9732" width="5.42578125" customWidth="1"/>
    <col min="9733" max="9733" width="3.28515625" customWidth="1"/>
    <col min="9734" max="9734" width="9.42578125" customWidth="1"/>
    <col min="9735" max="9735" width="8" customWidth="1"/>
    <col min="9985" max="9985" width="3" customWidth="1"/>
    <col min="9986" max="9986" width="12.140625" customWidth="1"/>
    <col min="9987" max="9987" width="53.85546875" customWidth="1"/>
    <col min="9988" max="9988" width="5.42578125" customWidth="1"/>
    <col min="9989" max="9989" width="3.28515625" customWidth="1"/>
    <col min="9990" max="9990" width="9.42578125" customWidth="1"/>
    <col min="9991" max="9991" width="8" customWidth="1"/>
    <col min="10241" max="10241" width="3" customWidth="1"/>
    <col min="10242" max="10242" width="12.140625" customWidth="1"/>
    <col min="10243" max="10243" width="53.85546875" customWidth="1"/>
    <col min="10244" max="10244" width="5.42578125" customWidth="1"/>
    <col min="10245" max="10245" width="3.28515625" customWidth="1"/>
    <col min="10246" max="10246" width="9.42578125" customWidth="1"/>
    <col min="10247" max="10247" width="8" customWidth="1"/>
    <col min="10497" max="10497" width="3" customWidth="1"/>
    <col min="10498" max="10498" width="12.140625" customWidth="1"/>
    <col min="10499" max="10499" width="53.85546875" customWidth="1"/>
    <col min="10500" max="10500" width="5.42578125" customWidth="1"/>
    <col min="10501" max="10501" width="3.28515625" customWidth="1"/>
    <col min="10502" max="10502" width="9.42578125" customWidth="1"/>
    <col min="10503" max="10503" width="8" customWidth="1"/>
    <col min="10753" max="10753" width="3" customWidth="1"/>
    <col min="10754" max="10754" width="12.140625" customWidth="1"/>
    <col min="10755" max="10755" width="53.85546875" customWidth="1"/>
    <col min="10756" max="10756" width="5.42578125" customWidth="1"/>
    <col min="10757" max="10757" width="3.28515625" customWidth="1"/>
    <col min="10758" max="10758" width="9.42578125" customWidth="1"/>
    <col min="10759" max="10759" width="8" customWidth="1"/>
    <col min="11009" max="11009" width="3" customWidth="1"/>
    <col min="11010" max="11010" width="12.140625" customWidth="1"/>
    <col min="11011" max="11011" width="53.85546875" customWidth="1"/>
    <col min="11012" max="11012" width="5.42578125" customWidth="1"/>
    <col min="11013" max="11013" width="3.28515625" customWidth="1"/>
    <col min="11014" max="11014" width="9.42578125" customWidth="1"/>
    <col min="11015" max="11015" width="8" customWidth="1"/>
    <col min="11265" max="11265" width="3" customWidth="1"/>
    <col min="11266" max="11266" width="12.140625" customWidth="1"/>
    <col min="11267" max="11267" width="53.85546875" customWidth="1"/>
    <col min="11268" max="11268" width="5.42578125" customWidth="1"/>
    <col min="11269" max="11269" width="3.28515625" customWidth="1"/>
    <col min="11270" max="11270" width="9.42578125" customWidth="1"/>
    <col min="11271" max="11271" width="8" customWidth="1"/>
    <col min="11521" max="11521" width="3" customWidth="1"/>
    <col min="11522" max="11522" width="12.140625" customWidth="1"/>
    <col min="11523" max="11523" width="53.85546875" customWidth="1"/>
    <col min="11524" max="11524" width="5.42578125" customWidth="1"/>
    <col min="11525" max="11525" width="3.28515625" customWidth="1"/>
    <col min="11526" max="11526" width="9.42578125" customWidth="1"/>
    <col min="11527" max="11527" width="8" customWidth="1"/>
    <col min="11777" max="11777" width="3" customWidth="1"/>
    <col min="11778" max="11778" width="12.140625" customWidth="1"/>
    <col min="11779" max="11779" width="53.85546875" customWidth="1"/>
    <col min="11780" max="11780" width="5.42578125" customWidth="1"/>
    <col min="11781" max="11781" width="3.28515625" customWidth="1"/>
    <col min="11782" max="11782" width="9.42578125" customWidth="1"/>
    <col min="11783" max="11783" width="8" customWidth="1"/>
    <col min="12033" max="12033" width="3" customWidth="1"/>
    <col min="12034" max="12034" width="12.140625" customWidth="1"/>
    <col min="12035" max="12035" width="53.85546875" customWidth="1"/>
    <col min="12036" max="12036" width="5.42578125" customWidth="1"/>
    <col min="12037" max="12037" width="3.28515625" customWidth="1"/>
    <col min="12038" max="12038" width="9.42578125" customWidth="1"/>
    <col min="12039" max="12039" width="8" customWidth="1"/>
    <col min="12289" max="12289" width="3" customWidth="1"/>
    <col min="12290" max="12290" width="12.140625" customWidth="1"/>
    <col min="12291" max="12291" width="53.85546875" customWidth="1"/>
    <col min="12292" max="12292" width="5.42578125" customWidth="1"/>
    <col min="12293" max="12293" width="3.28515625" customWidth="1"/>
    <col min="12294" max="12294" width="9.42578125" customWidth="1"/>
    <col min="12295" max="12295" width="8" customWidth="1"/>
    <col min="12545" max="12545" width="3" customWidth="1"/>
    <col min="12546" max="12546" width="12.140625" customWidth="1"/>
    <col min="12547" max="12547" width="53.85546875" customWidth="1"/>
    <col min="12548" max="12548" width="5.42578125" customWidth="1"/>
    <col min="12549" max="12549" width="3.28515625" customWidth="1"/>
    <col min="12550" max="12550" width="9.42578125" customWidth="1"/>
    <col min="12551" max="12551" width="8" customWidth="1"/>
    <col min="12801" max="12801" width="3" customWidth="1"/>
    <col min="12802" max="12802" width="12.140625" customWidth="1"/>
    <col min="12803" max="12803" width="53.85546875" customWidth="1"/>
    <col min="12804" max="12804" width="5.42578125" customWidth="1"/>
    <col min="12805" max="12805" width="3.28515625" customWidth="1"/>
    <col min="12806" max="12806" width="9.42578125" customWidth="1"/>
    <col min="12807" max="12807" width="8" customWidth="1"/>
    <col min="13057" max="13057" width="3" customWidth="1"/>
    <col min="13058" max="13058" width="12.140625" customWidth="1"/>
    <col min="13059" max="13059" width="53.85546875" customWidth="1"/>
    <col min="13060" max="13060" width="5.42578125" customWidth="1"/>
    <col min="13061" max="13061" width="3.28515625" customWidth="1"/>
    <col min="13062" max="13062" width="9.42578125" customWidth="1"/>
    <col min="13063" max="13063" width="8" customWidth="1"/>
    <col min="13313" max="13313" width="3" customWidth="1"/>
    <col min="13314" max="13314" width="12.140625" customWidth="1"/>
    <col min="13315" max="13315" width="53.85546875" customWidth="1"/>
    <col min="13316" max="13316" width="5.42578125" customWidth="1"/>
    <col min="13317" max="13317" width="3.28515625" customWidth="1"/>
    <col min="13318" max="13318" width="9.42578125" customWidth="1"/>
    <col min="13319" max="13319" width="8" customWidth="1"/>
    <col min="13569" max="13569" width="3" customWidth="1"/>
    <col min="13570" max="13570" width="12.140625" customWidth="1"/>
    <col min="13571" max="13571" width="53.85546875" customWidth="1"/>
    <col min="13572" max="13572" width="5.42578125" customWidth="1"/>
    <col min="13573" max="13573" width="3.28515625" customWidth="1"/>
    <col min="13574" max="13574" width="9.42578125" customWidth="1"/>
    <col min="13575" max="13575" width="8" customWidth="1"/>
    <col min="13825" max="13825" width="3" customWidth="1"/>
    <col min="13826" max="13826" width="12.140625" customWidth="1"/>
    <col min="13827" max="13827" width="53.85546875" customWidth="1"/>
    <col min="13828" max="13828" width="5.42578125" customWidth="1"/>
    <col min="13829" max="13829" width="3.28515625" customWidth="1"/>
    <col min="13830" max="13830" width="9.42578125" customWidth="1"/>
    <col min="13831" max="13831" width="8" customWidth="1"/>
    <col min="14081" max="14081" width="3" customWidth="1"/>
    <col min="14082" max="14082" width="12.140625" customWidth="1"/>
    <col min="14083" max="14083" width="53.85546875" customWidth="1"/>
    <col min="14084" max="14084" width="5.42578125" customWidth="1"/>
    <col min="14085" max="14085" width="3.28515625" customWidth="1"/>
    <col min="14086" max="14086" width="9.42578125" customWidth="1"/>
    <col min="14087" max="14087" width="8" customWidth="1"/>
    <col min="14337" max="14337" width="3" customWidth="1"/>
    <col min="14338" max="14338" width="12.140625" customWidth="1"/>
    <col min="14339" max="14339" width="53.85546875" customWidth="1"/>
    <col min="14340" max="14340" width="5.42578125" customWidth="1"/>
    <col min="14341" max="14341" width="3.28515625" customWidth="1"/>
    <col min="14342" max="14342" width="9.42578125" customWidth="1"/>
    <col min="14343" max="14343" width="8" customWidth="1"/>
    <col min="14593" max="14593" width="3" customWidth="1"/>
    <col min="14594" max="14594" width="12.140625" customWidth="1"/>
    <col min="14595" max="14595" width="53.85546875" customWidth="1"/>
    <col min="14596" max="14596" width="5.42578125" customWidth="1"/>
    <col min="14597" max="14597" width="3.28515625" customWidth="1"/>
    <col min="14598" max="14598" width="9.42578125" customWidth="1"/>
    <col min="14599" max="14599" width="8" customWidth="1"/>
    <col min="14849" max="14849" width="3" customWidth="1"/>
    <col min="14850" max="14850" width="12.140625" customWidth="1"/>
    <col min="14851" max="14851" width="53.85546875" customWidth="1"/>
    <col min="14852" max="14852" width="5.42578125" customWidth="1"/>
    <col min="14853" max="14853" width="3.28515625" customWidth="1"/>
    <col min="14854" max="14854" width="9.42578125" customWidth="1"/>
    <col min="14855" max="14855" width="8" customWidth="1"/>
    <col min="15105" max="15105" width="3" customWidth="1"/>
    <col min="15106" max="15106" width="12.140625" customWidth="1"/>
    <col min="15107" max="15107" width="53.85546875" customWidth="1"/>
    <col min="15108" max="15108" width="5.42578125" customWidth="1"/>
    <col min="15109" max="15109" width="3.28515625" customWidth="1"/>
    <col min="15110" max="15110" width="9.42578125" customWidth="1"/>
    <col min="15111" max="15111" width="8" customWidth="1"/>
    <col min="15361" max="15361" width="3" customWidth="1"/>
    <col min="15362" max="15362" width="12.140625" customWidth="1"/>
    <col min="15363" max="15363" width="53.85546875" customWidth="1"/>
    <col min="15364" max="15364" width="5.42578125" customWidth="1"/>
    <col min="15365" max="15365" width="3.28515625" customWidth="1"/>
    <col min="15366" max="15366" width="9.42578125" customWidth="1"/>
    <col min="15367" max="15367" width="8" customWidth="1"/>
    <col min="15617" max="15617" width="3" customWidth="1"/>
    <col min="15618" max="15618" width="12.140625" customWidth="1"/>
    <col min="15619" max="15619" width="53.85546875" customWidth="1"/>
    <col min="15620" max="15620" width="5.42578125" customWidth="1"/>
    <col min="15621" max="15621" width="3.28515625" customWidth="1"/>
    <col min="15622" max="15622" width="9.42578125" customWidth="1"/>
    <col min="15623" max="15623" width="8" customWidth="1"/>
    <col min="15873" max="15873" width="3" customWidth="1"/>
    <col min="15874" max="15874" width="12.140625" customWidth="1"/>
    <col min="15875" max="15875" width="53.85546875" customWidth="1"/>
    <col min="15876" max="15876" width="5.42578125" customWidth="1"/>
    <col min="15877" max="15877" width="3.28515625" customWidth="1"/>
    <col min="15878" max="15878" width="9.42578125" customWidth="1"/>
    <col min="15879" max="15879" width="8" customWidth="1"/>
    <col min="16129" max="16129" width="3" customWidth="1"/>
    <col min="16130" max="16130" width="12.140625" customWidth="1"/>
    <col min="16131" max="16131" width="53.85546875" customWidth="1"/>
    <col min="16132" max="16132" width="5.42578125" customWidth="1"/>
    <col min="16133" max="16133" width="3.28515625" customWidth="1"/>
    <col min="16134" max="16134" width="9.42578125" customWidth="1"/>
    <col min="16135" max="16135" width="8" customWidth="1"/>
  </cols>
  <sheetData>
    <row r="1" spans="1:7">
      <c r="A1" s="377" t="s">
        <v>1163</v>
      </c>
      <c r="B1" s="377"/>
      <c r="C1" s="377"/>
      <c r="D1" s="378"/>
      <c r="E1" s="378"/>
      <c r="F1" s="379"/>
      <c r="G1" s="378"/>
    </row>
    <row r="2" spans="1:7">
      <c r="A2" s="380" t="s">
        <v>1164</v>
      </c>
      <c r="B2" s="380"/>
      <c r="C2" s="380"/>
      <c r="D2" s="378"/>
      <c r="E2" s="378"/>
      <c r="F2" s="379"/>
      <c r="G2" s="378"/>
    </row>
    <row r="3" spans="1:7">
      <c r="A3" s="380" t="s">
        <v>1165</v>
      </c>
      <c r="B3" s="380"/>
      <c r="C3" s="380"/>
      <c r="D3" s="378"/>
      <c r="E3" s="378"/>
      <c r="F3" s="379"/>
      <c r="G3" s="378"/>
    </row>
    <row r="6" spans="1:7">
      <c r="A6" s="381" t="s">
        <v>1166</v>
      </c>
      <c r="B6" s="381"/>
      <c r="C6" s="382"/>
      <c r="D6" s="382"/>
      <c r="E6" s="382"/>
      <c r="F6" s="383"/>
      <c r="G6" s="382"/>
    </row>
    <row r="7" spans="1:7">
      <c r="A7" s="384" t="s">
        <v>1167</v>
      </c>
      <c r="B7" s="384" t="s">
        <v>1168</v>
      </c>
      <c r="C7" s="384" t="s">
        <v>1169</v>
      </c>
      <c r="D7" s="384" t="s">
        <v>1170</v>
      </c>
      <c r="E7" s="384" t="s">
        <v>950</v>
      </c>
      <c r="F7" s="385" t="s">
        <v>1171</v>
      </c>
      <c r="G7" s="386" t="s">
        <v>1172</v>
      </c>
    </row>
    <row r="8" spans="1:7">
      <c r="A8" s="387">
        <v>1</v>
      </c>
      <c r="B8" s="388">
        <v>35441</v>
      </c>
      <c r="C8" s="382" t="s">
        <v>1173</v>
      </c>
      <c r="D8" s="382">
        <v>2</v>
      </c>
      <c r="E8" s="382" t="s">
        <v>169</v>
      </c>
      <c r="F8" s="383"/>
      <c r="G8" s="389">
        <f>D8*F8</f>
        <v>0</v>
      </c>
    </row>
    <row r="9" spans="1:7">
      <c r="A9" s="348">
        <v>2</v>
      </c>
      <c r="B9" s="388">
        <v>35441</v>
      </c>
      <c r="C9" s="382" t="s">
        <v>1174</v>
      </c>
      <c r="D9" s="382">
        <v>10</v>
      </c>
      <c r="E9" s="382" t="s">
        <v>256</v>
      </c>
      <c r="F9" s="383"/>
      <c r="G9" s="389">
        <f t="shared" ref="G9:G72" si="0">D9*F9</f>
        <v>0</v>
      </c>
    </row>
    <row r="10" spans="1:7">
      <c r="A10" s="348">
        <v>3</v>
      </c>
      <c r="B10" s="388">
        <v>35441</v>
      </c>
      <c r="C10" s="382" t="s">
        <v>1175</v>
      </c>
      <c r="D10" s="382">
        <v>10</v>
      </c>
      <c r="E10" s="382" t="s">
        <v>256</v>
      </c>
      <c r="F10" s="383"/>
      <c r="G10" s="389">
        <f t="shared" si="0"/>
        <v>0</v>
      </c>
    </row>
    <row r="11" spans="1:7">
      <c r="A11" s="348">
        <v>4</v>
      </c>
      <c r="B11" s="388">
        <v>35441</v>
      </c>
      <c r="C11" s="382" t="s">
        <v>1176</v>
      </c>
      <c r="D11" s="382">
        <v>7</v>
      </c>
      <c r="E11" s="382" t="s">
        <v>256</v>
      </c>
      <c r="F11" s="383"/>
      <c r="G11" s="389">
        <f t="shared" si="0"/>
        <v>0</v>
      </c>
    </row>
    <row r="12" spans="1:7">
      <c r="A12" s="348">
        <v>5</v>
      </c>
      <c r="B12" s="390" t="s">
        <v>1177</v>
      </c>
      <c r="C12" s="382" t="s">
        <v>1178</v>
      </c>
      <c r="D12" s="382">
        <v>12</v>
      </c>
      <c r="E12" s="382" t="s">
        <v>256</v>
      </c>
      <c r="F12" s="383"/>
      <c r="G12" s="389">
        <f t="shared" si="0"/>
        <v>0</v>
      </c>
    </row>
    <row r="13" spans="1:7">
      <c r="A13" s="348">
        <v>6</v>
      </c>
      <c r="B13" s="390" t="s">
        <v>1177</v>
      </c>
      <c r="C13" s="382" t="s">
        <v>1179</v>
      </c>
      <c r="D13" s="382">
        <v>12</v>
      </c>
      <c r="E13" s="382" t="s">
        <v>256</v>
      </c>
      <c r="F13" s="383"/>
      <c r="G13" s="389">
        <f t="shared" si="0"/>
        <v>0</v>
      </c>
    </row>
    <row r="14" spans="1:7">
      <c r="A14" s="348">
        <v>7</v>
      </c>
      <c r="B14" s="390" t="s">
        <v>1177</v>
      </c>
      <c r="C14" s="382" t="s">
        <v>1180</v>
      </c>
      <c r="D14" s="382">
        <v>10</v>
      </c>
      <c r="E14" s="382" t="s">
        <v>256</v>
      </c>
      <c r="F14" s="383"/>
      <c r="G14" s="389">
        <f t="shared" si="0"/>
        <v>0</v>
      </c>
    </row>
    <row r="15" spans="1:7">
      <c r="A15" s="348">
        <v>8</v>
      </c>
      <c r="B15" s="391" t="s">
        <v>1181</v>
      </c>
      <c r="C15" s="391" t="s">
        <v>1182</v>
      </c>
      <c r="D15" s="392">
        <v>6</v>
      </c>
      <c r="E15" s="392" t="s">
        <v>256</v>
      </c>
      <c r="F15" s="393"/>
      <c r="G15" s="389">
        <f t="shared" si="0"/>
        <v>0</v>
      </c>
    </row>
    <row r="16" spans="1:7">
      <c r="A16" s="348">
        <v>9</v>
      </c>
      <c r="B16" s="391" t="s">
        <v>1181</v>
      </c>
      <c r="C16" s="391" t="s">
        <v>1183</v>
      </c>
      <c r="D16" s="392">
        <v>2</v>
      </c>
      <c r="E16" s="392" t="s">
        <v>256</v>
      </c>
      <c r="F16" s="393"/>
      <c r="G16" s="389">
        <f t="shared" si="0"/>
        <v>0</v>
      </c>
    </row>
    <row r="17" spans="1:7">
      <c r="A17" s="348">
        <v>10</v>
      </c>
      <c r="B17" s="391" t="s">
        <v>1184</v>
      </c>
      <c r="C17" s="392" t="s">
        <v>1185</v>
      </c>
      <c r="D17" s="392">
        <v>5</v>
      </c>
      <c r="E17" s="392" t="s">
        <v>256</v>
      </c>
      <c r="F17" s="393"/>
      <c r="G17" s="389">
        <f t="shared" si="0"/>
        <v>0</v>
      </c>
    </row>
    <row r="18" spans="1:7">
      <c r="A18" s="348">
        <v>11</v>
      </c>
      <c r="B18" s="391" t="s">
        <v>1184</v>
      </c>
      <c r="C18" s="392" t="s">
        <v>1186</v>
      </c>
      <c r="D18" s="392">
        <v>2</v>
      </c>
      <c r="E18" s="392" t="s">
        <v>256</v>
      </c>
      <c r="F18" s="393"/>
      <c r="G18" s="389">
        <f t="shared" si="0"/>
        <v>0</v>
      </c>
    </row>
    <row r="19" spans="1:7">
      <c r="A19" s="348">
        <v>12</v>
      </c>
      <c r="B19" s="394">
        <v>34111</v>
      </c>
      <c r="C19" s="390" t="s">
        <v>1187</v>
      </c>
      <c r="D19" s="382">
        <v>78</v>
      </c>
      <c r="E19" s="382" t="s">
        <v>169</v>
      </c>
      <c r="F19" s="383"/>
      <c r="G19" s="389">
        <f t="shared" si="0"/>
        <v>0</v>
      </c>
    </row>
    <row r="20" spans="1:7">
      <c r="A20" s="348">
        <v>13</v>
      </c>
      <c r="B20" s="394">
        <v>34111</v>
      </c>
      <c r="C20" s="390" t="s">
        <v>1188</v>
      </c>
      <c r="D20" s="382">
        <v>350</v>
      </c>
      <c r="E20" s="382" t="s">
        <v>169</v>
      </c>
      <c r="F20" s="383"/>
      <c r="G20" s="389">
        <f t="shared" si="0"/>
        <v>0</v>
      </c>
    </row>
    <row r="21" spans="1:7">
      <c r="A21" s="348">
        <v>14</v>
      </c>
      <c r="B21" s="394">
        <v>34111</v>
      </c>
      <c r="C21" s="390" t="s">
        <v>1189</v>
      </c>
      <c r="D21" s="382">
        <v>36</v>
      </c>
      <c r="E21" s="382" t="s">
        <v>169</v>
      </c>
      <c r="F21" s="383"/>
      <c r="G21" s="389">
        <f t="shared" si="0"/>
        <v>0</v>
      </c>
    </row>
    <row r="22" spans="1:7">
      <c r="A22" s="348">
        <v>15</v>
      </c>
      <c r="B22" s="394">
        <v>34111</v>
      </c>
      <c r="C22" s="390" t="s">
        <v>1190</v>
      </c>
      <c r="D22" s="382">
        <v>3</v>
      </c>
      <c r="E22" s="382" t="s">
        <v>169</v>
      </c>
      <c r="F22" s="383"/>
      <c r="G22" s="389">
        <f t="shared" si="0"/>
        <v>0</v>
      </c>
    </row>
    <row r="23" spans="1:7">
      <c r="A23" s="348">
        <v>16</v>
      </c>
      <c r="B23" s="394">
        <v>34111</v>
      </c>
      <c r="C23" s="390" t="s">
        <v>1191</v>
      </c>
      <c r="D23" s="382">
        <v>1000</v>
      </c>
      <c r="E23" s="382" t="s">
        <v>169</v>
      </c>
      <c r="F23" s="383"/>
      <c r="G23" s="389">
        <f t="shared" si="0"/>
        <v>0</v>
      </c>
    </row>
    <row r="24" spans="1:7">
      <c r="A24" s="348">
        <v>17</v>
      </c>
      <c r="B24" s="394">
        <v>34111</v>
      </c>
      <c r="C24" s="390" t="s">
        <v>1192</v>
      </c>
      <c r="D24" s="382">
        <v>1800</v>
      </c>
      <c r="E24" s="382" t="s">
        <v>169</v>
      </c>
      <c r="F24" s="383"/>
      <c r="G24" s="389">
        <f t="shared" si="0"/>
        <v>0</v>
      </c>
    </row>
    <row r="25" spans="1:7">
      <c r="A25" s="348">
        <v>18</v>
      </c>
      <c r="B25" s="394">
        <v>34111</v>
      </c>
      <c r="C25" s="390" t="s">
        <v>1193</v>
      </c>
      <c r="D25" s="382">
        <v>80</v>
      </c>
      <c r="E25" s="382" t="s">
        <v>169</v>
      </c>
      <c r="F25" s="383"/>
      <c r="G25" s="389">
        <f t="shared" si="0"/>
        <v>0</v>
      </c>
    </row>
    <row r="26" spans="1:7">
      <c r="A26" s="348">
        <v>19</v>
      </c>
      <c r="B26" s="394">
        <v>34111</v>
      </c>
      <c r="C26" s="390" t="s">
        <v>1194</v>
      </c>
      <c r="D26" s="382">
        <v>35</v>
      </c>
      <c r="E26" s="382" t="s">
        <v>169</v>
      </c>
      <c r="F26" s="383"/>
      <c r="G26" s="389">
        <f t="shared" si="0"/>
        <v>0</v>
      </c>
    </row>
    <row r="27" spans="1:7">
      <c r="A27" s="348">
        <v>20</v>
      </c>
      <c r="B27" s="394">
        <v>34111</v>
      </c>
      <c r="C27" s="390" t="s">
        <v>1195</v>
      </c>
      <c r="D27" s="382">
        <v>140</v>
      </c>
      <c r="E27" s="382" t="s">
        <v>169</v>
      </c>
      <c r="F27" s="383"/>
      <c r="G27" s="389">
        <f t="shared" si="0"/>
        <v>0</v>
      </c>
    </row>
    <row r="28" spans="1:7">
      <c r="A28" s="348">
        <v>21</v>
      </c>
      <c r="B28" s="395" t="s">
        <v>1196</v>
      </c>
      <c r="C28" s="390" t="s">
        <v>1197</v>
      </c>
      <c r="D28" s="382">
        <v>45</v>
      </c>
      <c r="E28" s="382" t="s">
        <v>169</v>
      </c>
      <c r="F28" s="383"/>
      <c r="G28" s="389">
        <f t="shared" si="0"/>
        <v>0</v>
      </c>
    </row>
    <row r="29" spans="1:7">
      <c r="A29" s="348">
        <v>22</v>
      </c>
      <c r="B29" s="395" t="s">
        <v>1196</v>
      </c>
      <c r="C29" s="390" t="s">
        <v>1198</v>
      </c>
      <c r="D29" s="382">
        <v>40</v>
      </c>
      <c r="E29" s="382" t="s">
        <v>169</v>
      </c>
      <c r="F29" s="383"/>
      <c r="G29" s="389">
        <f t="shared" si="0"/>
        <v>0</v>
      </c>
    </row>
    <row r="30" spans="1:7">
      <c r="A30" s="348">
        <v>23</v>
      </c>
      <c r="B30" s="395" t="s">
        <v>1196</v>
      </c>
      <c r="C30" s="390" t="s">
        <v>1199</v>
      </c>
      <c r="D30" s="382">
        <v>30</v>
      </c>
      <c r="E30" s="382" t="s">
        <v>169</v>
      </c>
      <c r="F30" s="383"/>
      <c r="G30" s="389">
        <f t="shared" si="0"/>
        <v>0</v>
      </c>
    </row>
    <row r="31" spans="1:7">
      <c r="A31" s="348">
        <v>24</v>
      </c>
      <c r="B31" s="394">
        <v>34111</v>
      </c>
      <c r="C31" s="390" t="s">
        <v>1200</v>
      </c>
      <c r="D31" s="382">
        <v>20</v>
      </c>
      <c r="E31" s="382" t="s">
        <v>169</v>
      </c>
      <c r="F31" s="383"/>
      <c r="G31" s="389">
        <f t="shared" si="0"/>
        <v>0</v>
      </c>
    </row>
    <row r="32" spans="1:7">
      <c r="A32" s="348">
        <v>25</v>
      </c>
      <c r="B32" s="394">
        <v>34111</v>
      </c>
      <c r="C32" s="390" t="s">
        <v>1201</v>
      </c>
      <c r="D32" s="382">
        <v>40</v>
      </c>
      <c r="E32" s="382" t="s">
        <v>169</v>
      </c>
      <c r="F32" s="383"/>
      <c r="G32" s="389">
        <f t="shared" si="0"/>
        <v>0</v>
      </c>
    </row>
    <row r="33" spans="1:7">
      <c r="A33" s="348">
        <v>26</v>
      </c>
      <c r="B33" s="394">
        <v>34111</v>
      </c>
      <c r="C33" s="390" t="s">
        <v>1202</v>
      </c>
      <c r="D33" s="382">
        <v>70</v>
      </c>
      <c r="E33" s="382" t="s">
        <v>169</v>
      </c>
      <c r="F33" s="383"/>
      <c r="G33" s="389">
        <f t="shared" si="0"/>
        <v>0</v>
      </c>
    </row>
    <row r="34" spans="1:7">
      <c r="A34" s="348">
        <v>27</v>
      </c>
      <c r="B34" s="396" t="s">
        <v>1203</v>
      </c>
      <c r="C34" s="382" t="s">
        <v>1204</v>
      </c>
      <c r="D34" s="382">
        <v>16</v>
      </c>
      <c r="E34" s="382" t="s">
        <v>169</v>
      </c>
      <c r="F34" s="383"/>
      <c r="G34" s="389">
        <f t="shared" si="0"/>
        <v>0</v>
      </c>
    </row>
    <row r="35" spans="1:7">
      <c r="A35" s="348">
        <v>28</v>
      </c>
      <c r="B35" s="395" t="s">
        <v>1205</v>
      </c>
      <c r="C35" s="382" t="s">
        <v>1206</v>
      </c>
      <c r="D35" s="382">
        <v>2</v>
      </c>
      <c r="E35" s="382" t="s">
        <v>256</v>
      </c>
      <c r="F35" s="383"/>
      <c r="G35" s="389">
        <f t="shared" si="0"/>
        <v>0</v>
      </c>
    </row>
    <row r="36" spans="1:7">
      <c r="A36" s="348">
        <v>29</v>
      </c>
      <c r="B36" s="395" t="s">
        <v>1205</v>
      </c>
      <c r="C36" s="382" t="s">
        <v>1207</v>
      </c>
      <c r="D36" s="382">
        <v>3</v>
      </c>
      <c r="E36" s="382" t="s">
        <v>256</v>
      </c>
      <c r="F36" s="383"/>
      <c r="G36" s="389">
        <f t="shared" si="0"/>
        <v>0</v>
      </c>
    </row>
    <row r="37" spans="1:7">
      <c r="A37" s="348">
        <v>30</v>
      </c>
      <c r="B37" s="390" t="s">
        <v>1177</v>
      </c>
      <c r="C37" s="382" t="s">
        <v>1208</v>
      </c>
      <c r="D37" s="382">
        <v>500</v>
      </c>
      <c r="E37" s="382" t="s">
        <v>256</v>
      </c>
      <c r="F37" s="383"/>
      <c r="G37" s="389">
        <f t="shared" si="0"/>
        <v>0</v>
      </c>
    </row>
    <row r="38" spans="1:7">
      <c r="A38" s="348">
        <v>31</v>
      </c>
      <c r="B38" s="390" t="s">
        <v>1177</v>
      </c>
      <c r="C38" s="397" t="s">
        <v>1209</v>
      </c>
      <c r="D38" s="382">
        <v>500</v>
      </c>
      <c r="E38" s="382" t="s">
        <v>256</v>
      </c>
      <c r="F38" s="383"/>
      <c r="G38" s="389">
        <f t="shared" si="0"/>
        <v>0</v>
      </c>
    </row>
    <row r="39" spans="1:7">
      <c r="A39" s="348">
        <v>32</v>
      </c>
      <c r="B39" s="394">
        <v>55347</v>
      </c>
      <c r="C39" s="382" t="s">
        <v>1210</v>
      </c>
      <c r="D39" s="382">
        <v>15</v>
      </c>
      <c r="E39" s="382" t="s">
        <v>169</v>
      </c>
      <c r="F39" s="383"/>
      <c r="G39" s="389">
        <f t="shared" si="0"/>
        <v>0</v>
      </c>
    </row>
    <row r="40" spans="1:7">
      <c r="A40" s="348">
        <v>33</v>
      </c>
      <c r="B40" s="394">
        <v>55347</v>
      </c>
      <c r="C40" s="382" t="s">
        <v>1211</v>
      </c>
      <c r="D40" s="382">
        <v>4</v>
      </c>
      <c r="E40" s="382" t="s">
        <v>256</v>
      </c>
      <c r="F40" s="383"/>
      <c r="G40" s="389">
        <f t="shared" si="0"/>
        <v>0</v>
      </c>
    </row>
    <row r="41" spans="1:7">
      <c r="A41" s="348">
        <v>34</v>
      </c>
      <c r="B41" s="394">
        <v>55347</v>
      </c>
      <c r="C41" s="382" t="s">
        <v>1212</v>
      </c>
      <c r="D41" s="382">
        <v>12</v>
      </c>
      <c r="E41" s="382" t="s">
        <v>256</v>
      </c>
      <c r="F41" s="383"/>
      <c r="G41" s="389">
        <f t="shared" si="0"/>
        <v>0</v>
      </c>
    </row>
    <row r="42" spans="1:7">
      <c r="A42" s="348">
        <v>35</v>
      </c>
      <c r="B42" s="394">
        <v>55347</v>
      </c>
      <c r="C42" s="382" t="s">
        <v>1213</v>
      </c>
      <c r="D42" s="382">
        <v>24</v>
      </c>
      <c r="E42" s="382" t="s">
        <v>256</v>
      </c>
      <c r="F42" s="383"/>
      <c r="G42" s="389">
        <f t="shared" si="0"/>
        <v>0</v>
      </c>
    </row>
    <row r="43" spans="1:7">
      <c r="A43" s="348">
        <v>36</v>
      </c>
      <c r="B43" s="390" t="s">
        <v>1177</v>
      </c>
      <c r="C43" s="382" t="s">
        <v>1214</v>
      </c>
      <c r="D43" s="382">
        <v>36</v>
      </c>
      <c r="E43" s="382" t="s">
        <v>256</v>
      </c>
      <c r="F43" s="383"/>
      <c r="G43" s="389">
        <f t="shared" si="0"/>
        <v>0</v>
      </c>
    </row>
    <row r="44" spans="1:7">
      <c r="A44" s="348">
        <v>37</v>
      </c>
      <c r="B44" s="394">
        <v>34532</v>
      </c>
      <c r="C44" s="382" t="s">
        <v>1215</v>
      </c>
      <c r="D44" s="382">
        <v>1</v>
      </c>
      <c r="E44" s="382" t="s">
        <v>256</v>
      </c>
      <c r="F44" s="383"/>
      <c r="G44" s="389">
        <f t="shared" si="0"/>
        <v>0</v>
      </c>
    </row>
    <row r="45" spans="1:7">
      <c r="A45" s="348">
        <v>38</v>
      </c>
      <c r="B45" s="394">
        <v>34532</v>
      </c>
      <c r="C45" s="382" t="s">
        <v>1216</v>
      </c>
      <c r="D45" s="382">
        <v>7</v>
      </c>
      <c r="E45" s="382" t="s">
        <v>256</v>
      </c>
      <c r="F45" s="383"/>
      <c r="G45" s="389">
        <f t="shared" si="0"/>
        <v>0</v>
      </c>
    </row>
    <row r="46" spans="1:7">
      <c r="A46" s="348">
        <v>39</v>
      </c>
      <c r="B46" s="394">
        <v>34532</v>
      </c>
      <c r="C46" s="382" t="s">
        <v>1217</v>
      </c>
      <c r="D46" s="382">
        <v>26</v>
      </c>
      <c r="E46" s="382" t="s">
        <v>256</v>
      </c>
      <c r="F46" s="383"/>
      <c r="G46" s="389">
        <f t="shared" si="0"/>
        <v>0</v>
      </c>
    </row>
    <row r="47" spans="1:7">
      <c r="A47" s="348">
        <v>40</v>
      </c>
      <c r="B47" s="394">
        <v>34532</v>
      </c>
      <c r="C47" s="382" t="s">
        <v>1218</v>
      </c>
      <c r="D47" s="382">
        <v>8</v>
      </c>
      <c r="E47" s="382" t="s">
        <v>256</v>
      </c>
      <c r="F47" s="383"/>
      <c r="G47" s="389">
        <f t="shared" si="0"/>
        <v>0</v>
      </c>
    </row>
    <row r="48" spans="1:7">
      <c r="A48" s="348">
        <v>41</v>
      </c>
      <c r="B48" s="394">
        <v>34532</v>
      </c>
      <c r="C48" s="382" t="s">
        <v>1219</v>
      </c>
      <c r="D48" s="382">
        <v>4</v>
      </c>
      <c r="E48" s="382" t="s">
        <v>256</v>
      </c>
      <c r="F48" s="383"/>
      <c r="G48" s="389">
        <f t="shared" si="0"/>
        <v>0</v>
      </c>
    </row>
    <row r="49" spans="1:7">
      <c r="A49" s="348">
        <v>42</v>
      </c>
      <c r="B49" s="394">
        <v>34532</v>
      </c>
      <c r="C49" s="382" t="s">
        <v>1220</v>
      </c>
      <c r="D49" s="382">
        <v>1</v>
      </c>
      <c r="E49" s="382" t="s">
        <v>256</v>
      </c>
      <c r="F49" s="383"/>
      <c r="G49" s="389">
        <f t="shared" si="0"/>
        <v>0</v>
      </c>
    </row>
    <row r="50" spans="1:7">
      <c r="A50" s="348">
        <v>43</v>
      </c>
      <c r="B50" s="394">
        <v>34532</v>
      </c>
      <c r="C50" s="382" t="s">
        <v>1221</v>
      </c>
      <c r="D50" s="382">
        <v>18</v>
      </c>
      <c r="E50" s="382" t="s">
        <v>256</v>
      </c>
      <c r="F50" s="383"/>
      <c r="G50" s="389">
        <f t="shared" si="0"/>
        <v>0</v>
      </c>
    </row>
    <row r="51" spans="1:7">
      <c r="A51" s="348">
        <v>44</v>
      </c>
      <c r="B51" s="394">
        <v>34532</v>
      </c>
      <c r="C51" s="382" t="s">
        <v>1222</v>
      </c>
      <c r="D51" s="382">
        <v>144</v>
      </c>
      <c r="E51" s="382" t="s">
        <v>256</v>
      </c>
      <c r="F51" s="383"/>
      <c r="G51" s="389">
        <f t="shared" si="0"/>
        <v>0</v>
      </c>
    </row>
    <row r="52" spans="1:7">
      <c r="A52" s="348">
        <v>45</v>
      </c>
      <c r="B52" s="394">
        <v>34551</v>
      </c>
      <c r="C52" s="382" t="s">
        <v>1223</v>
      </c>
      <c r="D52" s="382">
        <v>18</v>
      </c>
      <c r="E52" s="382" t="s">
        <v>256</v>
      </c>
      <c r="F52" s="383"/>
      <c r="G52" s="389">
        <f t="shared" si="0"/>
        <v>0</v>
      </c>
    </row>
    <row r="53" spans="1:7">
      <c r="A53" s="348">
        <v>46</v>
      </c>
      <c r="B53" s="394">
        <v>34554</v>
      </c>
      <c r="C53" s="382" t="s">
        <v>1224</v>
      </c>
      <c r="D53" s="382">
        <v>3</v>
      </c>
      <c r="E53" s="382" t="s">
        <v>256</v>
      </c>
      <c r="F53" s="383"/>
      <c r="G53" s="389">
        <f t="shared" si="0"/>
        <v>0</v>
      </c>
    </row>
    <row r="54" spans="1:7">
      <c r="A54" s="348">
        <v>47</v>
      </c>
      <c r="B54" s="394">
        <v>34532</v>
      </c>
      <c r="C54" s="382" t="s">
        <v>1225</v>
      </c>
      <c r="D54" s="382">
        <v>37</v>
      </c>
      <c r="E54" s="382" t="s">
        <v>256</v>
      </c>
      <c r="F54" s="383"/>
      <c r="G54" s="389">
        <f t="shared" si="0"/>
        <v>0</v>
      </c>
    </row>
    <row r="55" spans="1:7">
      <c r="A55" s="348">
        <v>48</v>
      </c>
      <c r="B55" s="394">
        <v>34532</v>
      </c>
      <c r="C55" s="382" t="s">
        <v>1226</v>
      </c>
      <c r="D55" s="382">
        <v>14</v>
      </c>
      <c r="E55" s="382" t="s">
        <v>256</v>
      </c>
      <c r="F55" s="383"/>
      <c r="G55" s="389">
        <f t="shared" si="0"/>
        <v>0</v>
      </c>
    </row>
    <row r="56" spans="1:7">
      <c r="A56" s="348">
        <v>49</v>
      </c>
      <c r="B56" s="394">
        <v>34571</v>
      </c>
      <c r="C56" s="382" t="s">
        <v>1227</v>
      </c>
      <c r="D56" s="382">
        <v>35</v>
      </c>
      <c r="E56" s="382" t="s">
        <v>169</v>
      </c>
      <c r="F56" s="383"/>
      <c r="G56" s="389">
        <f t="shared" si="0"/>
        <v>0</v>
      </c>
    </row>
    <row r="57" spans="1:7">
      <c r="A57" s="348">
        <v>50</v>
      </c>
      <c r="B57" s="394">
        <v>34571</v>
      </c>
      <c r="C57" s="382" t="s">
        <v>1228</v>
      </c>
      <c r="D57" s="382">
        <v>250</v>
      </c>
      <c r="E57" s="382" t="s">
        <v>169</v>
      </c>
      <c r="F57" s="383"/>
      <c r="G57" s="389">
        <f t="shared" si="0"/>
        <v>0</v>
      </c>
    </row>
    <row r="58" spans="1:7">
      <c r="A58" s="348">
        <v>51</v>
      </c>
      <c r="B58" s="394">
        <v>34571</v>
      </c>
      <c r="C58" s="382" t="s">
        <v>1229</v>
      </c>
      <c r="D58" s="382">
        <v>40</v>
      </c>
      <c r="E58" s="382" t="s">
        <v>169</v>
      </c>
      <c r="F58" s="383"/>
      <c r="G58" s="389">
        <f t="shared" si="0"/>
        <v>0</v>
      </c>
    </row>
    <row r="59" spans="1:7">
      <c r="A59" s="348">
        <v>52</v>
      </c>
      <c r="B59" s="394">
        <v>3456</v>
      </c>
      <c r="C59" s="382" t="s">
        <v>1230</v>
      </c>
      <c r="D59" s="382">
        <v>25</v>
      </c>
      <c r="E59" s="382" t="s">
        <v>256</v>
      </c>
      <c r="F59" s="383"/>
      <c r="G59" s="389">
        <f t="shared" si="0"/>
        <v>0</v>
      </c>
    </row>
    <row r="60" spans="1:7">
      <c r="A60" s="348">
        <v>53</v>
      </c>
      <c r="B60" s="394">
        <v>3456</v>
      </c>
      <c r="C60" s="382" t="s">
        <v>1231</v>
      </c>
      <c r="D60" s="382">
        <v>189</v>
      </c>
      <c r="E60" s="382" t="s">
        <v>256</v>
      </c>
      <c r="F60" s="383"/>
      <c r="G60" s="389">
        <f t="shared" si="0"/>
        <v>0</v>
      </c>
    </row>
    <row r="61" spans="1:7">
      <c r="A61" s="348">
        <v>54</v>
      </c>
      <c r="B61" s="394">
        <v>3456</v>
      </c>
      <c r="C61" s="382" t="s">
        <v>1232</v>
      </c>
      <c r="D61" s="390">
        <v>390</v>
      </c>
      <c r="E61" s="382" t="s">
        <v>256</v>
      </c>
      <c r="F61" s="383"/>
      <c r="G61" s="389">
        <f t="shared" si="0"/>
        <v>0</v>
      </c>
    </row>
    <row r="62" spans="1:7">
      <c r="A62" s="348">
        <v>55</v>
      </c>
      <c r="B62" s="390" t="s">
        <v>1177</v>
      </c>
      <c r="C62" s="382" t="s">
        <v>1233</v>
      </c>
      <c r="D62" s="382">
        <v>7</v>
      </c>
      <c r="E62" s="382" t="s">
        <v>256</v>
      </c>
      <c r="F62" s="383"/>
      <c r="G62" s="389">
        <f t="shared" si="0"/>
        <v>0</v>
      </c>
    </row>
    <row r="63" spans="1:7">
      <c r="A63" s="348">
        <v>57</v>
      </c>
      <c r="B63" s="382" t="s">
        <v>1234</v>
      </c>
      <c r="C63" s="382" t="s">
        <v>1235</v>
      </c>
      <c r="D63" s="382">
        <v>4</v>
      </c>
      <c r="E63" s="382" t="s">
        <v>256</v>
      </c>
      <c r="F63" s="383"/>
      <c r="G63" s="389">
        <f t="shared" si="0"/>
        <v>0</v>
      </c>
    </row>
    <row r="64" spans="1:7">
      <c r="A64" s="348">
        <v>58</v>
      </c>
      <c r="B64" s="382" t="s">
        <v>1234</v>
      </c>
      <c r="C64" s="382" t="s">
        <v>1236</v>
      </c>
      <c r="D64" s="382">
        <v>16</v>
      </c>
      <c r="E64" s="382" t="s">
        <v>256</v>
      </c>
      <c r="F64" s="383"/>
      <c r="G64" s="389">
        <f t="shared" si="0"/>
        <v>0</v>
      </c>
    </row>
    <row r="65" spans="1:7">
      <c r="A65" s="348">
        <v>59</v>
      </c>
      <c r="B65" s="382" t="s">
        <v>1234</v>
      </c>
      <c r="C65" s="382" t="s">
        <v>1237</v>
      </c>
      <c r="D65" s="382">
        <v>10</v>
      </c>
      <c r="E65" s="382" t="s">
        <v>256</v>
      </c>
      <c r="F65" s="383"/>
      <c r="G65" s="389">
        <f t="shared" si="0"/>
        <v>0</v>
      </c>
    </row>
    <row r="66" spans="1:7">
      <c r="A66" s="348">
        <v>63</v>
      </c>
      <c r="B66" s="382" t="s">
        <v>1234</v>
      </c>
      <c r="C66" s="382" t="s">
        <v>1238</v>
      </c>
      <c r="D66" s="382">
        <v>18</v>
      </c>
      <c r="E66" s="382" t="s">
        <v>256</v>
      </c>
      <c r="F66" s="383"/>
      <c r="G66" s="389">
        <f t="shared" si="0"/>
        <v>0</v>
      </c>
    </row>
    <row r="67" spans="1:7">
      <c r="A67" s="348">
        <v>64</v>
      </c>
      <c r="B67" s="382" t="s">
        <v>1234</v>
      </c>
      <c r="C67" s="382" t="s">
        <v>1239</v>
      </c>
      <c r="D67" s="382">
        <v>9</v>
      </c>
      <c r="E67" s="382" t="s">
        <v>256</v>
      </c>
      <c r="F67" s="383"/>
      <c r="G67" s="389">
        <f t="shared" si="0"/>
        <v>0</v>
      </c>
    </row>
    <row r="68" spans="1:7">
      <c r="A68" s="348">
        <v>65</v>
      </c>
      <c r="B68" s="382" t="s">
        <v>1234</v>
      </c>
      <c r="C68" s="382" t="s">
        <v>1240</v>
      </c>
      <c r="D68" s="382">
        <v>12</v>
      </c>
      <c r="E68" s="382" t="s">
        <v>256</v>
      </c>
      <c r="F68" s="383"/>
      <c r="G68" s="389">
        <f t="shared" si="0"/>
        <v>0</v>
      </c>
    </row>
    <row r="69" spans="1:7">
      <c r="A69" s="348">
        <v>66</v>
      </c>
      <c r="B69" s="382" t="s">
        <v>1234</v>
      </c>
      <c r="C69" s="382" t="s">
        <v>1241</v>
      </c>
      <c r="D69" s="382">
        <v>4</v>
      </c>
      <c r="E69" s="382" t="s">
        <v>256</v>
      </c>
      <c r="F69" s="383"/>
      <c r="G69" s="389">
        <f t="shared" si="0"/>
        <v>0</v>
      </c>
    </row>
    <row r="70" spans="1:7">
      <c r="A70" s="348">
        <v>67</v>
      </c>
      <c r="B70" s="382" t="s">
        <v>1234</v>
      </c>
      <c r="C70" s="382" t="s">
        <v>1242</v>
      </c>
      <c r="D70" s="382">
        <v>38</v>
      </c>
      <c r="E70" s="382" t="s">
        <v>256</v>
      </c>
      <c r="F70" s="383"/>
      <c r="G70" s="389">
        <f t="shared" si="0"/>
        <v>0</v>
      </c>
    </row>
    <row r="71" spans="1:7">
      <c r="A71" s="348">
        <v>68</v>
      </c>
      <c r="B71" s="382" t="s">
        <v>1234</v>
      </c>
      <c r="C71" s="382" t="s">
        <v>1243</v>
      </c>
      <c r="D71" s="382">
        <v>3</v>
      </c>
      <c r="E71" s="382" t="s">
        <v>256</v>
      </c>
      <c r="F71" s="383"/>
      <c r="G71" s="389">
        <f t="shared" si="0"/>
        <v>0</v>
      </c>
    </row>
    <row r="72" spans="1:7">
      <c r="A72" s="348">
        <v>69</v>
      </c>
      <c r="B72" s="382" t="s">
        <v>1234</v>
      </c>
      <c r="C72" s="382" t="s">
        <v>1244</v>
      </c>
      <c r="D72" s="382">
        <v>23</v>
      </c>
      <c r="E72" s="382" t="s">
        <v>256</v>
      </c>
      <c r="F72" s="383"/>
      <c r="G72" s="389">
        <f t="shared" si="0"/>
        <v>0</v>
      </c>
    </row>
    <row r="73" spans="1:7">
      <c r="A73" s="348">
        <v>70</v>
      </c>
      <c r="B73" s="382" t="s">
        <v>1245</v>
      </c>
      <c r="C73" s="390" t="s">
        <v>1246</v>
      </c>
      <c r="D73" s="390">
        <v>137</v>
      </c>
      <c r="E73" s="390" t="s">
        <v>256</v>
      </c>
      <c r="F73" s="383"/>
      <c r="G73" s="389">
        <f t="shared" ref="G73:G82" si="1">D73*F73</f>
        <v>0</v>
      </c>
    </row>
    <row r="74" spans="1:7">
      <c r="A74" s="348">
        <v>71</v>
      </c>
      <c r="B74" s="382" t="s">
        <v>1247</v>
      </c>
      <c r="C74" s="382" t="s">
        <v>1248</v>
      </c>
      <c r="D74" s="382">
        <v>3</v>
      </c>
      <c r="E74" s="382" t="s">
        <v>256</v>
      </c>
      <c r="F74" s="383"/>
      <c r="G74" s="389">
        <f t="shared" si="1"/>
        <v>0</v>
      </c>
    </row>
    <row r="75" spans="1:7">
      <c r="A75" s="348">
        <v>72</v>
      </c>
      <c r="B75" s="382" t="s">
        <v>1177</v>
      </c>
      <c r="C75" s="382" t="s">
        <v>1249</v>
      </c>
      <c r="D75" s="382">
        <v>1</v>
      </c>
      <c r="E75" s="382" t="s">
        <v>256</v>
      </c>
      <c r="F75" s="383"/>
      <c r="G75" s="389">
        <f t="shared" si="1"/>
        <v>0</v>
      </c>
    </row>
    <row r="76" spans="1:7">
      <c r="A76" s="348">
        <v>73</v>
      </c>
      <c r="B76" s="382" t="s">
        <v>1177</v>
      </c>
      <c r="C76" s="382" t="s">
        <v>1250</v>
      </c>
      <c r="D76" s="382">
        <v>1</v>
      </c>
      <c r="E76" s="382" t="s">
        <v>256</v>
      </c>
      <c r="F76" s="383"/>
      <c r="G76" s="389">
        <f t="shared" si="1"/>
        <v>0</v>
      </c>
    </row>
    <row r="77" spans="1:7">
      <c r="A77" s="348">
        <v>74</v>
      </c>
      <c r="B77" s="394">
        <v>35711</v>
      </c>
      <c r="C77" s="382" t="s">
        <v>1251</v>
      </c>
      <c r="D77" s="382">
        <v>1</v>
      </c>
      <c r="E77" s="382" t="s">
        <v>256</v>
      </c>
      <c r="F77" s="383"/>
      <c r="G77" s="389">
        <f t="shared" si="1"/>
        <v>0</v>
      </c>
    </row>
    <row r="78" spans="1:7">
      <c r="A78" s="398">
        <v>75</v>
      </c>
      <c r="B78" s="394">
        <v>35711</v>
      </c>
      <c r="C78" s="382" t="s">
        <v>1252</v>
      </c>
      <c r="D78" s="382">
        <v>1</v>
      </c>
      <c r="E78" s="382" t="s">
        <v>256</v>
      </c>
      <c r="F78" s="383"/>
      <c r="G78" s="389">
        <f t="shared" si="1"/>
        <v>0</v>
      </c>
    </row>
    <row r="79" spans="1:7">
      <c r="A79" s="398">
        <v>76</v>
      </c>
      <c r="B79" s="394">
        <v>35711</v>
      </c>
      <c r="C79" s="382" t="s">
        <v>1253</v>
      </c>
      <c r="D79" s="382">
        <v>1</v>
      </c>
      <c r="E79" s="382" t="s">
        <v>256</v>
      </c>
      <c r="F79" s="383"/>
      <c r="G79" s="389">
        <f t="shared" si="1"/>
        <v>0</v>
      </c>
    </row>
    <row r="80" spans="1:7">
      <c r="A80" s="348">
        <v>77</v>
      </c>
      <c r="B80" s="394">
        <v>35711</v>
      </c>
      <c r="C80" s="382" t="s">
        <v>1254</v>
      </c>
      <c r="D80" s="382">
        <v>1</v>
      </c>
      <c r="E80" s="382" t="s">
        <v>256</v>
      </c>
      <c r="F80" s="383"/>
      <c r="G80" s="389">
        <f t="shared" si="1"/>
        <v>0</v>
      </c>
    </row>
    <row r="81" spans="1:7">
      <c r="A81" s="348">
        <v>78</v>
      </c>
      <c r="B81" s="394">
        <v>35711</v>
      </c>
      <c r="C81" s="382" t="s">
        <v>1255</v>
      </c>
      <c r="D81" s="382">
        <v>1</v>
      </c>
      <c r="E81" s="382" t="s">
        <v>256</v>
      </c>
      <c r="F81" s="383"/>
      <c r="G81" s="389">
        <f t="shared" si="1"/>
        <v>0</v>
      </c>
    </row>
    <row r="82" spans="1:7">
      <c r="A82" s="399">
        <v>79</v>
      </c>
      <c r="B82" s="400">
        <v>35711</v>
      </c>
      <c r="C82" s="401" t="s">
        <v>1256</v>
      </c>
      <c r="D82" s="402">
        <v>1</v>
      </c>
      <c r="E82" s="402" t="s">
        <v>256</v>
      </c>
      <c r="F82" s="403"/>
      <c r="G82" s="404">
        <f t="shared" si="1"/>
        <v>0</v>
      </c>
    </row>
    <row r="83" spans="1:7">
      <c r="A83" s="390"/>
      <c r="B83" s="390" t="s">
        <v>25</v>
      </c>
      <c r="C83" s="390"/>
      <c r="D83" s="390"/>
      <c r="E83" s="390"/>
      <c r="F83" s="390"/>
      <c r="G83" s="383">
        <f>SUM(G8:G82)</f>
        <v>0</v>
      </c>
    </row>
    <row r="84" spans="1:7">
      <c r="A84" s="390"/>
      <c r="B84" s="382" t="s">
        <v>1257</v>
      </c>
      <c r="C84" s="382"/>
      <c r="D84" s="382">
        <v>5</v>
      </c>
      <c r="E84" s="382" t="s">
        <v>1258</v>
      </c>
      <c r="F84" s="390"/>
      <c r="G84" s="383">
        <v>0</v>
      </c>
    </row>
    <row r="85" spans="1:7">
      <c r="A85" s="400"/>
      <c r="B85" s="384" t="s">
        <v>1259</v>
      </c>
      <c r="C85" s="384"/>
      <c r="D85" s="384">
        <v>3</v>
      </c>
      <c r="E85" s="384" t="s">
        <v>1258</v>
      </c>
      <c r="F85" s="405"/>
      <c r="G85" s="385">
        <f>G83*0.05</f>
        <v>0</v>
      </c>
    </row>
    <row r="86" spans="1:7">
      <c r="A86" s="406"/>
      <c r="B86" s="407" t="s">
        <v>1260</v>
      </c>
      <c r="C86" s="407"/>
      <c r="D86" s="407"/>
      <c r="E86" s="407"/>
      <c r="F86" s="408"/>
      <c r="G86" s="409">
        <f>SUM(G83:G85)</f>
        <v>0</v>
      </c>
    </row>
    <row r="87" spans="1:7">
      <c r="A87" s="394"/>
      <c r="B87" s="382"/>
      <c r="C87" s="382"/>
      <c r="D87" s="382"/>
      <c r="E87" s="382"/>
      <c r="F87" s="390"/>
      <c r="G87" s="383"/>
    </row>
    <row r="88" spans="1:7">
      <c r="A88" s="390"/>
      <c r="G88" s="390"/>
    </row>
    <row r="89" spans="1:7">
      <c r="A89" s="381" t="s">
        <v>1261</v>
      </c>
      <c r="B89" s="390"/>
      <c r="C89" s="390"/>
      <c r="D89" s="390"/>
      <c r="E89" s="390"/>
      <c r="F89" s="390"/>
      <c r="G89" s="390"/>
    </row>
    <row r="90" spans="1:7">
      <c r="A90" s="384" t="s">
        <v>1167</v>
      </c>
      <c r="B90" s="384" t="s">
        <v>1168</v>
      </c>
      <c r="C90" s="384" t="s">
        <v>1169</v>
      </c>
      <c r="D90" s="384" t="s">
        <v>1170</v>
      </c>
      <c r="E90" s="384" t="s">
        <v>950</v>
      </c>
      <c r="F90" s="404" t="s">
        <v>1171</v>
      </c>
      <c r="G90" s="386" t="s">
        <v>1172</v>
      </c>
    </row>
    <row r="91" spans="1:7">
      <c r="A91" s="394">
        <v>1</v>
      </c>
      <c r="B91" s="394" t="s">
        <v>1262</v>
      </c>
      <c r="C91" s="382" t="s">
        <v>1263</v>
      </c>
      <c r="D91" s="382">
        <v>290</v>
      </c>
      <c r="E91" s="382" t="s">
        <v>169</v>
      </c>
      <c r="F91" s="383"/>
      <c r="G91" s="389">
        <f>D91*F91</f>
        <v>0</v>
      </c>
    </row>
    <row r="92" spans="1:7">
      <c r="A92" s="348">
        <v>2</v>
      </c>
      <c r="B92" s="394" t="s">
        <v>1264</v>
      </c>
      <c r="C92" s="382" t="s">
        <v>1265</v>
      </c>
      <c r="D92" s="382">
        <v>35</v>
      </c>
      <c r="E92" s="382" t="s">
        <v>169</v>
      </c>
      <c r="F92" s="383"/>
      <c r="G92" s="389">
        <f t="shared" ref="G92:G155" si="2">D92*F92</f>
        <v>0</v>
      </c>
    </row>
    <row r="93" spans="1:7">
      <c r="A93" s="348">
        <v>3</v>
      </c>
      <c r="B93" s="394">
        <v>210010301</v>
      </c>
      <c r="C93" s="382" t="s">
        <v>1266</v>
      </c>
      <c r="D93" s="382">
        <v>189</v>
      </c>
      <c r="E93" s="382" t="s">
        <v>256</v>
      </c>
      <c r="F93" s="383"/>
      <c r="G93" s="389">
        <f t="shared" si="2"/>
        <v>0</v>
      </c>
    </row>
    <row r="94" spans="1:7">
      <c r="A94" s="348">
        <v>4</v>
      </c>
      <c r="B94" s="394">
        <v>210010322</v>
      </c>
      <c r="C94" s="382" t="s">
        <v>1267</v>
      </c>
      <c r="D94" s="382">
        <v>400</v>
      </c>
      <c r="E94" s="382" t="s">
        <v>256</v>
      </c>
      <c r="F94" s="383"/>
      <c r="G94" s="389">
        <f t="shared" si="2"/>
        <v>0</v>
      </c>
    </row>
    <row r="95" spans="1:7">
      <c r="A95" s="348">
        <v>5</v>
      </c>
      <c r="B95" s="394">
        <v>210010351</v>
      </c>
      <c r="C95" s="382" t="s">
        <v>1268</v>
      </c>
      <c r="D95" s="382">
        <v>25</v>
      </c>
      <c r="E95" s="382" t="s">
        <v>256</v>
      </c>
      <c r="F95" s="383"/>
      <c r="G95" s="389">
        <f t="shared" si="2"/>
        <v>0</v>
      </c>
    </row>
    <row r="96" spans="1:7">
      <c r="A96" s="348">
        <v>6</v>
      </c>
      <c r="B96" s="394" t="s">
        <v>1269</v>
      </c>
      <c r="C96" s="382" t="s">
        <v>1270</v>
      </c>
      <c r="D96" s="382">
        <v>100</v>
      </c>
      <c r="E96" s="382" t="s">
        <v>256</v>
      </c>
      <c r="F96" s="383"/>
      <c r="G96" s="389">
        <f t="shared" si="2"/>
        <v>0</v>
      </c>
    </row>
    <row r="97" spans="1:7">
      <c r="A97" s="348">
        <v>7</v>
      </c>
      <c r="B97" s="394" t="s">
        <v>1271</v>
      </c>
      <c r="C97" s="382" t="s">
        <v>1272</v>
      </c>
      <c r="D97" s="382">
        <v>500</v>
      </c>
      <c r="E97" s="382" t="s">
        <v>256</v>
      </c>
      <c r="F97" s="383"/>
      <c r="G97" s="389">
        <f t="shared" si="2"/>
        <v>0</v>
      </c>
    </row>
    <row r="98" spans="1:7">
      <c r="A98" s="348">
        <v>8</v>
      </c>
      <c r="B98" s="394" t="s">
        <v>1273</v>
      </c>
      <c r="C98" s="382" t="s">
        <v>1274</v>
      </c>
      <c r="D98" s="382">
        <v>15</v>
      </c>
      <c r="E98" s="382" t="s">
        <v>169</v>
      </c>
      <c r="F98" s="383"/>
      <c r="G98" s="389">
        <f t="shared" si="2"/>
        <v>0</v>
      </c>
    </row>
    <row r="99" spans="1:7">
      <c r="A99" s="348">
        <v>9</v>
      </c>
      <c r="B99" s="394" t="s">
        <v>1275</v>
      </c>
      <c r="C99" s="382" t="s">
        <v>1276</v>
      </c>
      <c r="D99" s="382">
        <v>90</v>
      </c>
      <c r="E99" s="382" t="s">
        <v>256</v>
      </c>
      <c r="F99" s="383"/>
      <c r="G99" s="389">
        <f t="shared" si="2"/>
        <v>0</v>
      </c>
    </row>
    <row r="100" spans="1:7">
      <c r="A100" s="348">
        <v>10</v>
      </c>
      <c r="B100" s="394">
        <v>210100001</v>
      </c>
      <c r="C100" s="382" t="s">
        <v>1277</v>
      </c>
      <c r="D100" s="382">
        <v>120</v>
      </c>
      <c r="E100" s="382" t="s">
        <v>256</v>
      </c>
      <c r="F100" s="383"/>
      <c r="G100" s="389">
        <f t="shared" si="2"/>
        <v>0</v>
      </c>
    </row>
    <row r="101" spans="1:7">
      <c r="A101" s="348">
        <v>11</v>
      </c>
      <c r="B101" s="394" t="s">
        <v>1278</v>
      </c>
      <c r="C101" s="382" t="s">
        <v>1279</v>
      </c>
      <c r="D101" s="382">
        <v>40</v>
      </c>
      <c r="E101" s="382" t="s">
        <v>256</v>
      </c>
      <c r="F101" s="383"/>
      <c r="G101" s="389">
        <f t="shared" si="2"/>
        <v>0</v>
      </c>
    </row>
    <row r="102" spans="1:7">
      <c r="A102" s="348">
        <v>12</v>
      </c>
      <c r="B102" s="394" t="s">
        <v>1280</v>
      </c>
      <c r="C102" s="382" t="s">
        <v>1281</v>
      </c>
      <c r="D102" s="382">
        <v>35</v>
      </c>
      <c r="E102" s="382" t="s">
        <v>256</v>
      </c>
      <c r="F102" s="383"/>
      <c r="G102" s="389">
        <f t="shared" si="2"/>
        <v>0</v>
      </c>
    </row>
    <row r="103" spans="1:7">
      <c r="A103" s="348">
        <v>13</v>
      </c>
      <c r="B103" s="394" t="s">
        <v>1282</v>
      </c>
      <c r="C103" s="382" t="s">
        <v>1283</v>
      </c>
      <c r="D103" s="382">
        <v>8</v>
      </c>
      <c r="E103" s="382" t="s">
        <v>256</v>
      </c>
      <c r="F103" s="383"/>
      <c r="G103" s="389">
        <f t="shared" si="2"/>
        <v>0</v>
      </c>
    </row>
    <row r="104" spans="1:7">
      <c r="A104" s="348">
        <v>14</v>
      </c>
      <c r="B104" s="394" t="s">
        <v>1284</v>
      </c>
      <c r="C104" s="382" t="s">
        <v>1285</v>
      </c>
      <c r="D104" s="382">
        <v>12</v>
      </c>
      <c r="E104" s="382" t="s">
        <v>256</v>
      </c>
      <c r="F104" s="383"/>
      <c r="G104" s="389">
        <f t="shared" si="2"/>
        <v>0</v>
      </c>
    </row>
    <row r="105" spans="1:7">
      <c r="A105" s="348">
        <v>15</v>
      </c>
      <c r="B105" s="394" t="s">
        <v>1286</v>
      </c>
      <c r="C105" s="382" t="s">
        <v>1287</v>
      </c>
      <c r="D105" s="382">
        <v>18</v>
      </c>
      <c r="E105" s="382" t="s">
        <v>256</v>
      </c>
      <c r="F105" s="383"/>
      <c r="G105" s="389">
        <f t="shared" si="2"/>
        <v>0</v>
      </c>
    </row>
    <row r="106" spans="1:7">
      <c r="A106" s="348">
        <v>16</v>
      </c>
      <c r="B106" s="394" t="s">
        <v>1288</v>
      </c>
      <c r="C106" s="382" t="s">
        <v>1289</v>
      </c>
      <c r="D106" s="382">
        <v>26</v>
      </c>
      <c r="E106" s="382" t="s">
        <v>256</v>
      </c>
      <c r="F106" s="383"/>
      <c r="G106" s="389">
        <f t="shared" si="2"/>
        <v>0</v>
      </c>
    </row>
    <row r="107" spans="1:7">
      <c r="A107" s="348">
        <v>17</v>
      </c>
      <c r="B107" s="394" t="s">
        <v>1290</v>
      </c>
      <c r="C107" s="382" t="s">
        <v>1291</v>
      </c>
      <c r="D107" s="382">
        <v>12</v>
      </c>
      <c r="E107" s="382" t="s">
        <v>256</v>
      </c>
      <c r="F107" s="383"/>
      <c r="G107" s="389">
        <f t="shared" si="2"/>
        <v>0</v>
      </c>
    </row>
    <row r="108" spans="1:7">
      <c r="A108" s="348">
        <v>18</v>
      </c>
      <c r="B108" s="394" t="s">
        <v>1292</v>
      </c>
      <c r="C108" s="382" t="s">
        <v>1293</v>
      </c>
      <c r="D108" s="382">
        <v>1</v>
      </c>
      <c r="E108" s="382" t="s">
        <v>256</v>
      </c>
      <c r="F108" s="383"/>
      <c r="G108" s="389">
        <f t="shared" si="2"/>
        <v>0</v>
      </c>
    </row>
    <row r="109" spans="1:7">
      <c r="A109" s="348">
        <v>19</v>
      </c>
      <c r="B109" s="394" t="s">
        <v>1294</v>
      </c>
      <c r="C109" s="382" t="s">
        <v>1295</v>
      </c>
      <c r="D109" s="382">
        <v>7</v>
      </c>
      <c r="E109" s="382" t="s">
        <v>256</v>
      </c>
      <c r="F109" s="383"/>
      <c r="G109" s="389">
        <f t="shared" si="2"/>
        <v>0</v>
      </c>
    </row>
    <row r="110" spans="1:7">
      <c r="A110" s="348">
        <v>20</v>
      </c>
      <c r="B110" s="394" t="s">
        <v>1296</v>
      </c>
      <c r="C110" s="382" t="s">
        <v>1297</v>
      </c>
      <c r="D110" s="382">
        <v>144</v>
      </c>
      <c r="E110" s="382" t="s">
        <v>256</v>
      </c>
      <c r="F110" s="383"/>
      <c r="G110" s="389">
        <f t="shared" si="2"/>
        <v>0</v>
      </c>
    </row>
    <row r="111" spans="1:7">
      <c r="A111" s="348">
        <v>21</v>
      </c>
      <c r="B111" s="394" t="s">
        <v>1298</v>
      </c>
      <c r="C111" s="382" t="s">
        <v>1299</v>
      </c>
      <c r="D111" s="382">
        <v>18</v>
      </c>
      <c r="E111" s="382" t="s">
        <v>256</v>
      </c>
      <c r="F111" s="383"/>
      <c r="G111" s="389">
        <f t="shared" si="2"/>
        <v>0</v>
      </c>
    </row>
    <row r="112" spans="1:7">
      <c r="A112" s="348">
        <v>22</v>
      </c>
      <c r="B112" s="394" t="s">
        <v>1300</v>
      </c>
      <c r="C112" s="382" t="s">
        <v>1301</v>
      </c>
      <c r="D112" s="382">
        <v>3</v>
      </c>
      <c r="E112" s="382" t="s">
        <v>256</v>
      </c>
      <c r="F112" s="383"/>
      <c r="G112" s="389">
        <f t="shared" si="2"/>
        <v>0</v>
      </c>
    </row>
    <row r="113" spans="1:7">
      <c r="A113" s="348">
        <v>23</v>
      </c>
      <c r="B113" s="394" t="s">
        <v>1302</v>
      </c>
      <c r="C113" s="382" t="s">
        <v>1303</v>
      </c>
      <c r="D113" s="382">
        <v>7</v>
      </c>
      <c r="E113" s="382" t="s">
        <v>256</v>
      </c>
      <c r="F113" s="383"/>
      <c r="G113" s="389">
        <f t="shared" si="2"/>
        <v>0</v>
      </c>
    </row>
    <row r="114" spans="1:7">
      <c r="A114" s="348">
        <v>24</v>
      </c>
      <c r="B114" s="394" t="s">
        <v>1304</v>
      </c>
      <c r="C114" s="382" t="s">
        <v>1305</v>
      </c>
      <c r="D114" s="382">
        <v>22</v>
      </c>
      <c r="E114" s="382" t="s">
        <v>256</v>
      </c>
      <c r="F114" s="383"/>
      <c r="G114" s="389">
        <f t="shared" si="2"/>
        <v>0</v>
      </c>
    </row>
    <row r="115" spans="1:7">
      <c r="A115" s="348">
        <v>25</v>
      </c>
      <c r="B115" s="394" t="s">
        <v>1306</v>
      </c>
      <c r="C115" s="382" t="s">
        <v>1307</v>
      </c>
      <c r="D115" s="382">
        <v>1</v>
      </c>
      <c r="E115" s="382" t="s">
        <v>256</v>
      </c>
      <c r="F115" s="383"/>
      <c r="G115" s="389">
        <f t="shared" si="2"/>
        <v>0</v>
      </c>
    </row>
    <row r="116" spans="1:7">
      <c r="A116" s="348">
        <v>26</v>
      </c>
      <c r="B116" s="394" t="s">
        <v>1308</v>
      </c>
      <c r="C116" s="382" t="s">
        <v>1309</v>
      </c>
      <c r="D116" s="382">
        <v>1</v>
      </c>
      <c r="E116" s="382" t="s">
        <v>256</v>
      </c>
      <c r="F116" s="383"/>
      <c r="G116" s="389">
        <f t="shared" si="2"/>
        <v>0</v>
      </c>
    </row>
    <row r="117" spans="1:7">
      <c r="A117" s="348">
        <v>27</v>
      </c>
      <c r="B117" s="394" t="s">
        <v>1310</v>
      </c>
      <c r="C117" s="382" t="s">
        <v>1311</v>
      </c>
      <c r="D117" s="382">
        <v>1</v>
      </c>
      <c r="E117" s="382" t="s">
        <v>256</v>
      </c>
      <c r="F117" s="383"/>
      <c r="G117" s="389">
        <f t="shared" si="2"/>
        <v>0</v>
      </c>
    </row>
    <row r="118" spans="1:7">
      <c r="A118" s="348">
        <v>28</v>
      </c>
      <c r="B118" s="394">
        <v>210190051</v>
      </c>
      <c r="C118" s="382" t="s">
        <v>1312</v>
      </c>
      <c r="D118" s="382">
        <v>2</v>
      </c>
      <c r="E118" s="382" t="s">
        <v>256</v>
      </c>
      <c r="F118" s="383"/>
      <c r="G118" s="389">
        <f t="shared" si="2"/>
        <v>0</v>
      </c>
    </row>
    <row r="119" spans="1:7">
      <c r="A119" s="348">
        <v>24</v>
      </c>
      <c r="B119" s="394">
        <v>210201810</v>
      </c>
      <c r="C119" s="382" t="s">
        <v>1313</v>
      </c>
      <c r="D119" s="382">
        <v>3</v>
      </c>
      <c r="E119" s="382" t="s">
        <v>256</v>
      </c>
      <c r="F119" s="383"/>
      <c r="G119" s="389">
        <f t="shared" si="2"/>
        <v>0</v>
      </c>
    </row>
    <row r="120" spans="1:7">
      <c r="A120" s="348">
        <v>25</v>
      </c>
      <c r="B120" s="394" t="s">
        <v>1314</v>
      </c>
      <c r="C120" s="382" t="s">
        <v>1315</v>
      </c>
      <c r="D120" s="382">
        <v>18</v>
      </c>
      <c r="E120" s="382" t="s">
        <v>256</v>
      </c>
      <c r="F120" s="383"/>
      <c r="G120" s="389">
        <f t="shared" si="2"/>
        <v>0</v>
      </c>
    </row>
    <row r="121" spans="1:7">
      <c r="A121" s="348">
        <v>26</v>
      </c>
      <c r="B121" s="394" t="s">
        <v>1316</v>
      </c>
      <c r="C121" s="382" t="s">
        <v>1317</v>
      </c>
      <c r="D121" s="382">
        <v>23</v>
      </c>
      <c r="E121" s="382" t="s">
        <v>256</v>
      </c>
      <c r="F121" s="383"/>
      <c r="G121" s="389">
        <f t="shared" si="2"/>
        <v>0</v>
      </c>
    </row>
    <row r="122" spans="1:7">
      <c r="A122" s="348">
        <v>26</v>
      </c>
      <c r="B122" s="394" t="s">
        <v>1314</v>
      </c>
      <c r="C122" s="382" t="s">
        <v>1318</v>
      </c>
      <c r="D122" s="382">
        <v>4</v>
      </c>
      <c r="E122" s="382" t="s">
        <v>256</v>
      </c>
      <c r="F122" s="383"/>
      <c r="G122" s="389">
        <f t="shared" si="2"/>
        <v>0</v>
      </c>
    </row>
    <row r="123" spans="1:7">
      <c r="A123" s="348">
        <v>30</v>
      </c>
      <c r="B123" s="394" t="s">
        <v>1319</v>
      </c>
      <c r="C123" s="382" t="s">
        <v>1320</v>
      </c>
      <c r="D123" s="382">
        <v>84</v>
      </c>
      <c r="E123" s="382" t="s">
        <v>256</v>
      </c>
      <c r="F123" s="383"/>
      <c r="G123" s="389">
        <f t="shared" si="2"/>
        <v>0</v>
      </c>
    </row>
    <row r="124" spans="1:7">
      <c r="A124" s="348">
        <v>31</v>
      </c>
      <c r="B124" s="394" t="s">
        <v>1321</v>
      </c>
      <c r="C124" s="382" t="s">
        <v>1322</v>
      </c>
      <c r="D124" s="382">
        <v>2</v>
      </c>
      <c r="E124" s="382" t="s">
        <v>169</v>
      </c>
      <c r="F124" s="383"/>
      <c r="G124" s="389">
        <f t="shared" si="2"/>
        <v>0</v>
      </c>
    </row>
    <row r="125" spans="1:7">
      <c r="A125" s="348">
        <v>32</v>
      </c>
      <c r="B125" s="394" t="s">
        <v>1323</v>
      </c>
      <c r="C125" s="382" t="s">
        <v>1324</v>
      </c>
      <c r="D125" s="382">
        <v>6</v>
      </c>
      <c r="E125" s="382" t="s">
        <v>256</v>
      </c>
      <c r="F125" s="383"/>
      <c r="G125" s="389">
        <f t="shared" si="2"/>
        <v>0</v>
      </c>
    </row>
    <row r="126" spans="1:7">
      <c r="A126" s="348">
        <v>33</v>
      </c>
      <c r="B126" s="394" t="s">
        <v>1325</v>
      </c>
      <c r="C126" s="382" t="s">
        <v>1326</v>
      </c>
      <c r="D126" s="382">
        <v>2</v>
      </c>
      <c r="E126" s="382" t="s">
        <v>256</v>
      </c>
      <c r="F126" s="383"/>
      <c r="G126" s="389">
        <f t="shared" si="2"/>
        <v>0</v>
      </c>
    </row>
    <row r="127" spans="1:7">
      <c r="A127" s="348">
        <v>34</v>
      </c>
      <c r="B127" s="394" t="s">
        <v>1327</v>
      </c>
      <c r="C127" s="382" t="s">
        <v>1328</v>
      </c>
      <c r="D127" s="382">
        <v>10</v>
      </c>
      <c r="E127" s="382" t="s">
        <v>256</v>
      </c>
      <c r="F127" s="383"/>
      <c r="G127" s="389">
        <f t="shared" si="2"/>
        <v>0</v>
      </c>
    </row>
    <row r="128" spans="1:7">
      <c r="A128" s="348">
        <v>35</v>
      </c>
      <c r="B128" s="394" t="s">
        <v>1329</v>
      </c>
      <c r="C128" s="382" t="s">
        <v>1176</v>
      </c>
      <c r="D128" s="382">
        <v>7</v>
      </c>
      <c r="E128" s="382" t="s">
        <v>256</v>
      </c>
      <c r="F128" s="383"/>
      <c r="G128" s="389">
        <f t="shared" si="2"/>
        <v>0</v>
      </c>
    </row>
    <row r="129" spans="1:7">
      <c r="A129" s="348">
        <v>36</v>
      </c>
      <c r="B129" s="394" t="s">
        <v>1330</v>
      </c>
      <c r="C129" s="382" t="s">
        <v>1331</v>
      </c>
      <c r="D129" s="382">
        <v>130</v>
      </c>
      <c r="E129" s="382" t="s">
        <v>169</v>
      </c>
      <c r="F129" s="383"/>
      <c r="G129" s="389">
        <f t="shared" si="2"/>
        <v>0</v>
      </c>
    </row>
    <row r="130" spans="1:7">
      <c r="A130" s="348">
        <v>37</v>
      </c>
      <c r="B130" s="394" t="s">
        <v>1332</v>
      </c>
      <c r="C130" s="382" t="s">
        <v>1333</v>
      </c>
      <c r="D130" s="382">
        <v>22</v>
      </c>
      <c r="E130" s="382" t="s">
        <v>256</v>
      </c>
      <c r="F130" s="383"/>
      <c r="G130" s="389">
        <f t="shared" si="2"/>
        <v>0</v>
      </c>
    </row>
    <row r="131" spans="1:7">
      <c r="A131" s="348">
        <v>38</v>
      </c>
      <c r="B131" s="394" t="s">
        <v>1334</v>
      </c>
      <c r="C131" s="382" t="s">
        <v>1335</v>
      </c>
      <c r="D131" s="382">
        <v>428</v>
      </c>
      <c r="E131" s="382" t="s">
        <v>169</v>
      </c>
      <c r="F131" s="383"/>
      <c r="G131" s="389">
        <f t="shared" si="2"/>
        <v>0</v>
      </c>
    </row>
    <row r="132" spans="1:7">
      <c r="A132" s="348">
        <v>40</v>
      </c>
      <c r="B132" s="394" t="s">
        <v>1336</v>
      </c>
      <c r="C132" s="382" t="s">
        <v>1337</v>
      </c>
      <c r="D132" s="382">
        <v>1036</v>
      </c>
      <c r="E132" s="382" t="s">
        <v>169</v>
      </c>
      <c r="F132" s="383"/>
      <c r="G132" s="389">
        <f t="shared" si="2"/>
        <v>0</v>
      </c>
    </row>
    <row r="133" spans="1:7">
      <c r="A133" s="348">
        <v>41</v>
      </c>
      <c r="B133" s="394" t="s">
        <v>1338</v>
      </c>
      <c r="C133" s="382" t="s">
        <v>1339</v>
      </c>
      <c r="D133" s="382">
        <v>1800</v>
      </c>
      <c r="E133" s="382" t="s">
        <v>169</v>
      </c>
      <c r="F133" s="383"/>
      <c r="G133" s="389">
        <f t="shared" si="2"/>
        <v>0</v>
      </c>
    </row>
    <row r="134" spans="1:7">
      <c r="A134" s="348">
        <v>42</v>
      </c>
      <c r="B134" s="394" t="s">
        <v>1340</v>
      </c>
      <c r="C134" s="382" t="s">
        <v>1341</v>
      </c>
      <c r="D134" s="382">
        <v>83</v>
      </c>
      <c r="E134" s="382" t="s">
        <v>169</v>
      </c>
      <c r="F134" s="383"/>
      <c r="G134" s="389">
        <f t="shared" si="2"/>
        <v>0</v>
      </c>
    </row>
    <row r="135" spans="1:7">
      <c r="A135" s="348">
        <v>43</v>
      </c>
      <c r="B135" s="394" t="s">
        <v>1342</v>
      </c>
      <c r="C135" s="382" t="s">
        <v>1343</v>
      </c>
      <c r="D135" s="382">
        <v>35</v>
      </c>
      <c r="E135" s="382" t="s">
        <v>169</v>
      </c>
      <c r="F135" s="383"/>
      <c r="G135" s="389">
        <f t="shared" si="2"/>
        <v>0</v>
      </c>
    </row>
    <row r="136" spans="1:7">
      <c r="A136" s="348">
        <v>44</v>
      </c>
      <c r="B136" s="394" t="s">
        <v>1344</v>
      </c>
      <c r="C136" s="382" t="s">
        <v>1345</v>
      </c>
      <c r="D136" s="382">
        <v>140</v>
      </c>
      <c r="E136" s="382" t="s">
        <v>169</v>
      </c>
      <c r="F136" s="383"/>
      <c r="G136" s="389">
        <f t="shared" si="2"/>
        <v>0</v>
      </c>
    </row>
    <row r="137" spans="1:7">
      <c r="A137" s="348">
        <v>45</v>
      </c>
      <c r="B137" s="394" t="s">
        <v>1346</v>
      </c>
      <c r="C137" s="382" t="s">
        <v>1347</v>
      </c>
      <c r="D137" s="382">
        <v>45</v>
      </c>
      <c r="E137" s="382" t="s">
        <v>169</v>
      </c>
      <c r="F137" s="383"/>
      <c r="G137" s="389">
        <f t="shared" si="2"/>
        <v>0</v>
      </c>
    </row>
    <row r="138" spans="1:7">
      <c r="A138" s="348">
        <v>46</v>
      </c>
      <c r="B138" s="394" t="s">
        <v>1348</v>
      </c>
      <c r="C138" s="382" t="s">
        <v>1349</v>
      </c>
      <c r="D138" s="382">
        <v>40</v>
      </c>
      <c r="E138" s="382" t="s">
        <v>169</v>
      </c>
      <c r="F138" s="383"/>
      <c r="G138" s="389">
        <f t="shared" si="2"/>
        <v>0</v>
      </c>
    </row>
    <row r="139" spans="1:7">
      <c r="A139" s="348">
        <v>47</v>
      </c>
      <c r="B139" s="394" t="s">
        <v>1350</v>
      </c>
      <c r="C139" s="382" t="s">
        <v>1351</v>
      </c>
      <c r="D139" s="382">
        <v>30</v>
      </c>
      <c r="E139" s="382" t="s">
        <v>169</v>
      </c>
      <c r="F139" s="383"/>
      <c r="G139" s="389">
        <f t="shared" si="2"/>
        <v>0</v>
      </c>
    </row>
    <row r="140" spans="1:7">
      <c r="A140" s="348">
        <v>48</v>
      </c>
      <c r="B140" s="394" t="s">
        <v>1352</v>
      </c>
      <c r="C140" s="382" t="s">
        <v>1353</v>
      </c>
      <c r="D140" s="382">
        <v>16</v>
      </c>
      <c r="E140" s="382" t="s">
        <v>169</v>
      </c>
      <c r="F140" s="383"/>
      <c r="G140" s="389">
        <f t="shared" si="2"/>
        <v>0</v>
      </c>
    </row>
    <row r="141" spans="1:7">
      <c r="A141" s="348">
        <v>49</v>
      </c>
      <c r="B141" s="394">
        <v>210950201</v>
      </c>
      <c r="C141" s="382" t="s">
        <v>1354</v>
      </c>
      <c r="D141" s="382">
        <v>325</v>
      </c>
      <c r="E141" s="382" t="s">
        <v>169</v>
      </c>
      <c r="F141" s="383"/>
      <c r="G141" s="389">
        <f t="shared" si="2"/>
        <v>0</v>
      </c>
    </row>
    <row r="142" spans="1:7">
      <c r="A142" s="348">
        <v>50</v>
      </c>
      <c r="B142" s="394">
        <v>971035131</v>
      </c>
      <c r="C142" s="382" t="s">
        <v>1355</v>
      </c>
      <c r="D142" s="382">
        <v>1</v>
      </c>
      <c r="E142" s="382" t="s">
        <v>256</v>
      </c>
      <c r="F142" s="383"/>
      <c r="G142" s="389">
        <f t="shared" si="2"/>
        <v>0</v>
      </c>
    </row>
    <row r="143" spans="1:7">
      <c r="A143" s="348">
        <v>51</v>
      </c>
      <c r="B143" s="394">
        <v>971035131</v>
      </c>
      <c r="C143" s="382" t="s">
        <v>1356</v>
      </c>
      <c r="D143" s="382">
        <v>70</v>
      </c>
      <c r="E143" s="382" t="s">
        <v>256</v>
      </c>
      <c r="F143" s="383"/>
      <c r="G143" s="389">
        <f t="shared" si="2"/>
        <v>0</v>
      </c>
    </row>
    <row r="144" spans="1:7">
      <c r="A144" s="348">
        <v>52</v>
      </c>
      <c r="B144" s="394">
        <v>971035141</v>
      </c>
      <c r="C144" s="382" t="s">
        <v>1357</v>
      </c>
      <c r="D144" s="382">
        <v>15</v>
      </c>
      <c r="E144" s="382" t="s">
        <v>256</v>
      </c>
      <c r="F144" s="383"/>
      <c r="G144" s="389">
        <f t="shared" si="2"/>
        <v>0</v>
      </c>
    </row>
    <row r="145" spans="1:7">
      <c r="A145" s="348">
        <v>53</v>
      </c>
      <c r="B145" s="410">
        <v>976044211</v>
      </c>
      <c r="C145" s="411" t="s">
        <v>1358</v>
      </c>
      <c r="D145" s="411">
        <v>6</v>
      </c>
      <c r="E145" s="412" t="s">
        <v>256</v>
      </c>
      <c r="F145" s="413"/>
      <c r="G145" s="389">
        <f t="shared" si="2"/>
        <v>0</v>
      </c>
    </row>
    <row r="146" spans="1:7">
      <c r="A146" s="348">
        <v>54</v>
      </c>
      <c r="B146" s="387">
        <v>973031324</v>
      </c>
      <c r="C146" s="411" t="s">
        <v>1359</v>
      </c>
      <c r="D146" s="412">
        <v>589</v>
      </c>
      <c r="E146" s="412" t="s">
        <v>256</v>
      </c>
      <c r="F146" s="393"/>
      <c r="G146" s="389">
        <f t="shared" si="2"/>
        <v>0</v>
      </c>
    </row>
    <row r="147" spans="1:7">
      <c r="A147" s="348">
        <v>55</v>
      </c>
      <c r="B147" s="387">
        <v>974032121</v>
      </c>
      <c r="C147" s="411" t="s">
        <v>1360</v>
      </c>
      <c r="D147" s="412">
        <v>450</v>
      </c>
      <c r="E147" s="412" t="s">
        <v>169</v>
      </c>
      <c r="F147" s="411"/>
      <c r="G147" s="389">
        <f t="shared" si="2"/>
        <v>0</v>
      </c>
    </row>
    <row r="148" spans="1:7">
      <c r="A148" s="348">
        <v>56</v>
      </c>
      <c r="B148" s="394">
        <v>213290150</v>
      </c>
      <c r="C148" s="382" t="s">
        <v>1361</v>
      </c>
      <c r="D148" s="382">
        <v>24</v>
      </c>
      <c r="E148" s="382" t="s">
        <v>122</v>
      </c>
      <c r="F148" s="383"/>
      <c r="G148" s="389">
        <f t="shared" si="2"/>
        <v>0</v>
      </c>
    </row>
    <row r="149" spans="1:7">
      <c r="A149" s="348">
        <v>57</v>
      </c>
      <c r="B149" s="394">
        <v>213290150</v>
      </c>
      <c r="C149" s="382" t="s">
        <v>1362</v>
      </c>
      <c r="D149" s="382">
        <v>6</v>
      </c>
      <c r="E149" s="382" t="s">
        <v>122</v>
      </c>
      <c r="F149" s="383"/>
      <c r="G149" s="389">
        <f t="shared" si="2"/>
        <v>0</v>
      </c>
    </row>
    <row r="150" spans="1:7">
      <c r="A150" s="348">
        <v>58</v>
      </c>
      <c r="B150" s="394">
        <v>213290150</v>
      </c>
      <c r="C150" s="382" t="s">
        <v>1363</v>
      </c>
      <c r="D150" s="382">
        <v>4</v>
      </c>
      <c r="E150" s="382" t="s">
        <v>122</v>
      </c>
      <c r="F150" s="383"/>
      <c r="G150" s="389">
        <f t="shared" si="2"/>
        <v>0</v>
      </c>
    </row>
    <row r="151" spans="1:7">
      <c r="A151" s="348">
        <v>59</v>
      </c>
      <c r="B151" s="394">
        <v>213290150</v>
      </c>
      <c r="C151" s="382" t="s">
        <v>1364</v>
      </c>
      <c r="D151" s="382">
        <v>8</v>
      </c>
      <c r="E151" s="382" t="s">
        <v>122</v>
      </c>
      <c r="F151" s="383"/>
      <c r="G151" s="389">
        <f t="shared" si="2"/>
        <v>0</v>
      </c>
    </row>
    <row r="152" spans="1:7">
      <c r="A152" s="348">
        <v>60</v>
      </c>
      <c r="B152" s="394">
        <v>213290150</v>
      </c>
      <c r="C152" s="382" t="s">
        <v>1365</v>
      </c>
      <c r="D152" s="382">
        <v>30</v>
      </c>
      <c r="E152" s="382" t="s">
        <v>122</v>
      </c>
      <c r="F152" s="383"/>
      <c r="G152" s="389">
        <f t="shared" si="2"/>
        <v>0</v>
      </c>
    </row>
    <row r="153" spans="1:7">
      <c r="A153" s="348">
        <v>61</v>
      </c>
      <c r="B153" s="394">
        <v>213290150</v>
      </c>
      <c r="C153" s="382" t="s">
        <v>1366</v>
      </c>
      <c r="D153" s="382">
        <v>15</v>
      </c>
      <c r="E153" s="382" t="s">
        <v>122</v>
      </c>
      <c r="F153" s="383"/>
      <c r="G153" s="389">
        <f t="shared" si="2"/>
        <v>0</v>
      </c>
    </row>
    <row r="154" spans="1:7">
      <c r="A154" s="348">
        <v>62</v>
      </c>
      <c r="B154" s="394" t="s">
        <v>1367</v>
      </c>
      <c r="C154" s="382" t="s">
        <v>1368</v>
      </c>
      <c r="D154" s="382">
        <v>1</v>
      </c>
      <c r="E154" s="382" t="s">
        <v>298</v>
      </c>
      <c r="F154" s="383"/>
      <c r="G154" s="389">
        <f t="shared" si="2"/>
        <v>0</v>
      </c>
    </row>
    <row r="155" spans="1:7">
      <c r="A155" s="348">
        <v>63</v>
      </c>
      <c r="B155" s="394" t="s">
        <v>1367</v>
      </c>
      <c r="C155" s="382" t="s">
        <v>1369</v>
      </c>
      <c r="D155" s="382">
        <v>1</v>
      </c>
      <c r="E155" s="382" t="s">
        <v>298</v>
      </c>
      <c r="F155" s="383"/>
      <c r="G155" s="389">
        <f t="shared" si="2"/>
        <v>0</v>
      </c>
    </row>
    <row r="156" spans="1:7">
      <c r="A156" s="348">
        <v>64</v>
      </c>
      <c r="B156" s="394" t="s">
        <v>1367</v>
      </c>
      <c r="C156" s="382" t="s">
        <v>1370</v>
      </c>
      <c r="D156" s="382">
        <v>1</v>
      </c>
      <c r="E156" s="382" t="s">
        <v>298</v>
      </c>
      <c r="F156" s="383"/>
      <c r="G156" s="389">
        <f>D156*F156</f>
        <v>0</v>
      </c>
    </row>
    <row r="157" spans="1:7">
      <c r="A157" s="414">
        <v>65</v>
      </c>
      <c r="B157" s="400">
        <v>213291000</v>
      </c>
      <c r="C157" s="384" t="s">
        <v>1371</v>
      </c>
      <c r="D157" s="384">
        <v>30</v>
      </c>
      <c r="E157" s="384" t="s">
        <v>122</v>
      </c>
      <c r="F157" s="385"/>
      <c r="G157" s="404">
        <f>D157*F157</f>
        <v>0</v>
      </c>
    </row>
    <row r="158" spans="1:7">
      <c r="A158" s="390"/>
      <c r="B158" s="382" t="s">
        <v>25</v>
      </c>
      <c r="C158" s="382"/>
      <c r="D158" s="382"/>
      <c r="E158" s="382"/>
      <c r="F158" s="383"/>
      <c r="G158" s="383">
        <f>SUM(G91:G157)</f>
        <v>0</v>
      </c>
    </row>
    <row r="159" spans="1:7">
      <c r="A159" s="390"/>
      <c r="B159" s="382" t="s">
        <v>1372</v>
      </c>
      <c r="C159" s="390"/>
      <c r="D159" s="382">
        <v>2</v>
      </c>
      <c r="E159" s="382" t="s">
        <v>1258</v>
      </c>
      <c r="F159" s="390"/>
      <c r="G159" s="383">
        <f>G158*0.02</f>
        <v>0</v>
      </c>
    </row>
    <row r="160" spans="1:7">
      <c r="A160" s="405"/>
      <c r="B160" s="384" t="s">
        <v>1260</v>
      </c>
      <c r="C160" s="384"/>
      <c r="D160" s="384"/>
      <c r="E160" s="384"/>
      <c r="F160" s="405"/>
      <c r="G160" s="385">
        <f>SUM(G158:G159)</f>
        <v>0</v>
      </c>
    </row>
    <row r="161" spans="1:7">
      <c r="A161" s="390"/>
      <c r="B161" s="390"/>
      <c r="C161" s="390"/>
      <c r="D161" s="390"/>
      <c r="E161" s="390"/>
      <c r="F161" s="390"/>
      <c r="G161" s="390"/>
    </row>
    <row r="163" spans="1:7">
      <c r="B163" s="415" t="s">
        <v>1373</v>
      </c>
    </row>
    <row r="164" spans="1:7">
      <c r="B164" s="416" t="s">
        <v>1374</v>
      </c>
      <c r="C164" s="416"/>
      <c r="D164" s="416"/>
      <c r="E164" s="417"/>
      <c r="F164" s="417"/>
    </row>
    <row r="168" spans="1:7">
      <c r="B168" s="382"/>
      <c r="C168" s="382"/>
      <c r="D168" s="382"/>
      <c r="E168" s="382"/>
      <c r="F168" s="383"/>
      <c r="G168" s="389"/>
    </row>
  </sheetData>
  <pageMargins left="0.7" right="0.7" top="0.75" bottom="0.75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3C33-D2A0-413E-A579-D377623A89FF}">
  <sheetPr>
    <pageSetUpPr fitToPage="1"/>
  </sheetPr>
  <dimension ref="A1:F11"/>
  <sheetViews>
    <sheetView topLeftCell="A16" workbookViewId="0">
      <selection activeCell="B34" sqref="B34"/>
    </sheetView>
  </sheetViews>
  <sheetFormatPr defaultRowHeight="15"/>
  <cols>
    <col min="1" max="1" width="8.5703125" customWidth="1"/>
    <col min="2" max="2" width="52.42578125" customWidth="1"/>
    <col min="3" max="3" width="3.7109375" customWidth="1"/>
    <col min="4" max="4" width="3.85546875" customWidth="1"/>
    <col min="5" max="5" width="11.85546875" customWidth="1"/>
    <col min="6" max="6" width="11.28515625" customWidth="1"/>
    <col min="227" max="227" width="8.5703125" customWidth="1"/>
    <col min="228" max="228" width="52.42578125" customWidth="1"/>
    <col min="229" max="229" width="3.7109375" customWidth="1"/>
    <col min="230" max="230" width="3.85546875" customWidth="1"/>
    <col min="231" max="231" width="11.85546875" customWidth="1"/>
    <col min="232" max="232" width="11.28515625" customWidth="1"/>
    <col min="233" max="233" width="38" customWidth="1"/>
    <col min="234" max="234" width="5.28515625" customWidth="1"/>
    <col min="483" max="483" width="8.5703125" customWidth="1"/>
    <col min="484" max="484" width="52.42578125" customWidth="1"/>
    <col min="485" max="485" width="3.7109375" customWidth="1"/>
    <col min="486" max="486" width="3.85546875" customWidth="1"/>
    <col min="487" max="487" width="11.85546875" customWidth="1"/>
    <col min="488" max="488" width="11.28515625" customWidth="1"/>
    <col min="489" max="489" width="38" customWidth="1"/>
    <col min="490" max="490" width="5.28515625" customWidth="1"/>
    <col min="739" max="739" width="8.5703125" customWidth="1"/>
    <col min="740" max="740" width="52.42578125" customWidth="1"/>
    <col min="741" max="741" width="3.7109375" customWidth="1"/>
    <col min="742" max="742" width="3.85546875" customWidth="1"/>
    <col min="743" max="743" width="11.85546875" customWidth="1"/>
    <col min="744" max="744" width="11.28515625" customWidth="1"/>
    <col min="745" max="745" width="38" customWidth="1"/>
    <col min="746" max="746" width="5.28515625" customWidth="1"/>
    <col min="995" max="995" width="8.5703125" customWidth="1"/>
    <col min="996" max="996" width="52.42578125" customWidth="1"/>
    <col min="997" max="997" width="3.7109375" customWidth="1"/>
    <col min="998" max="998" width="3.85546875" customWidth="1"/>
    <col min="999" max="999" width="11.85546875" customWidth="1"/>
    <col min="1000" max="1000" width="11.28515625" customWidth="1"/>
    <col min="1001" max="1001" width="38" customWidth="1"/>
    <col min="1002" max="1002" width="5.28515625" customWidth="1"/>
    <col min="1251" max="1251" width="8.5703125" customWidth="1"/>
    <col min="1252" max="1252" width="52.42578125" customWidth="1"/>
    <col min="1253" max="1253" width="3.7109375" customWidth="1"/>
    <col min="1254" max="1254" width="3.85546875" customWidth="1"/>
    <col min="1255" max="1255" width="11.85546875" customWidth="1"/>
    <col min="1256" max="1256" width="11.28515625" customWidth="1"/>
    <col min="1257" max="1257" width="38" customWidth="1"/>
    <col min="1258" max="1258" width="5.28515625" customWidth="1"/>
    <col min="1507" max="1507" width="8.5703125" customWidth="1"/>
    <col min="1508" max="1508" width="52.42578125" customWidth="1"/>
    <col min="1509" max="1509" width="3.7109375" customWidth="1"/>
    <col min="1510" max="1510" width="3.85546875" customWidth="1"/>
    <col min="1511" max="1511" width="11.85546875" customWidth="1"/>
    <col min="1512" max="1512" width="11.28515625" customWidth="1"/>
    <col min="1513" max="1513" width="38" customWidth="1"/>
    <col min="1514" max="1514" width="5.28515625" customWidth="1"/>
    <col min="1763" max="1763" width="8.5703125" customWidth="1"/>
    <col min="1764" max="1764" width="52.42578125" customWidth="1"/>
    <col min="1765" max="1765" width="3.7109375" customWidth="1"/>
    <col min="1766" max="1766" width="3.85546875" customWidth="1"/>
    <col min="1767" max="1767" width="11.85546875" customWidth="1"/>
    <col min="1768" max="1768" width="11.28515625" customWidth="1"/>
    <col min="1769" max="1769" width="38" customWidth="1"/>
    <col min="1770" max="1770" width="5.28515625" customWidth="1"/>
    <col min="2019" max="2019" width="8.5703125" customWidth="1"/>
    <col min="2020" max="2020" width="52.42578125" customWidth="1"/>
    <col min="2021" max="2021" width="3.7109375" customWidth="1"/>
    <col min="2022" max="2022" width="3.85546875" customWidth="1"/>
    <col min="2023" max="2023" width="11.85546875" customWidth="1"/>
    <col min="2024" max="2024" width="11.28515625" customWidth="1"/>
    <col min="2025" max="2025" width="38" customWidth="1"/>
    <col min="2026" max="2026" width="5.28515625" customWidth="1"/>
    <col min="2275" max="2275" width="8.5703125" customWidth="1"/>
    <col min="2276" max="2276" width="52.42578125" customWidth="1"/>
    <col min="2277" max="2277" width="3.7109375" customWidth="1"/>
    <col min="2278" max="2278" width="3.85546875" customWidth="1"/>
    <col min="2279" max="2279" width="11.85546875" customWidth="1"/>
    <col min="2280" max="2280" width="11.28515625" customWidth="1"/>
    <col min="2281" max="2281" width="38" customWidth="1"/>
    <col min="2282" max="2282" width="5.28515625" customWidth="1"/>
    <col min="2531" max="2531" width="8.5703125" customWidth="1"/>
    <col min="2532" max="2532" width="52.42578125" customWidth="1"/>
    <col min="2533" max="2533" width="3.7109375" customWidth="1"/>
    <col min="2534" max="2534" width="3.85546875" customWidth="1"/>
    <col min="2535" max="2535" width="11.85546875" customWidth="1"/>
    <col min="2536" max="2536" width="11.28515625" customWidth="1"/>
    <col min="2537" max="2537" width="38" customWidth="1"/>
    <col min="2538" max="2538" width="5.28515625" customWidth="1"/>
    <col min="2787" max="2787" width="8.5703125" customWidth="1"/>
    <col min="2788" max="2788" width="52.42578125" customWidth="1"/>
    <col min="2789" max="2789" width="3.7109375" customWidth="1"/>
    <col min="2790" max="2790" width="3.85546875" customWidth="1"/>
    <col min="2791" max="2791" width="11.85546875" customWidth="1"/>
    <col min="2792" max="2792" width="11.28515625" customWidth="1"/>
    <col min="2793" max="2793" width="38" customWidth="1"/>
    <col min="2794" max="2794" width="5.28515625" customWidth="1"/>
    <col min="3043" max="3043" width="8.5703125" customWidth="1"/>
    <col min="3044" max="3044" width="52.42578125" customWidth="1"/>
    <col min="3045" max="3045" width="3.7109375" customWidth="1"/>
    <col min="3046" max="3046" width="3.85546875" customWidth="1"/>
    <col min="3047" max="3047" width="11.85546875" customWidth="1"/>
    <col min="3048" max="3048" width="11.28515625" customWidth="1"/>
    <col min="3049" max="3049" width="38" customWidth="1"/>
    <col min="3050" max="3050" width="5.28515625" customWidth="1"/>
    <col min="3299" max="3299" width="8.5703125" customWidth="1"/>
    <col min="3300" max="3300" width="52.42578125" customWidth="1"/>
    <col min="3301" max="3301" width="3.7109375" customWidth="1"/>
    <col min="3302" max="3302" width="3.85546875" customWidth="1"/>
    <col min="3303" max="3303" width="11.85546875" customWidth="1"/>
    <col min="3304" max="3304" width="11.28515625" customWidth="1"/>
    <col min="3305" max="3305" width="38" customWidth="1"/>
    <col min="3306" max="3306" width="5.28515625" customWidth="1"/>
    <col min="3555" max="3555" width="8.5703125" customWidth="1"/>
    <col min="3556" max="3556" width="52.42578125" customWidth="1"/>
    <col min="3557" max="3557" width="3.7109375" customWidth="1"/>
    <col min="3558" max="3558" width="3.85546875" customWidth="1"/>
    <col min="3559" max="3559" width="11.85546875" customWidth="1"/>
    <col min="3560" max="3560" width="11.28515625" customWidth="1"/>
    <col min="3561" max="3561" width="38" customWidth="1"/>
    <col min="3562" max="3562" width="5.28515625" customWidth="1"/>
    <col min="3811" max="3811" width="8.5703125" customWidth="1"/>
    <col min="3812" max="3812" width="52.42578125" customWidth="1"/>
    <col min="3813" max="3813" width="3.7109375" customWidth="1"/>
    <col min="3814" max="3814" width="3.85546875" customWidth="1"/>
    <col min="3815" max="3815" width="11.85546875" customWidth="1"/>
    <col min="3816" max="3816" width="11.28515625" customWidth="1"/>
    <col min="3817" max="3817" width="38" customWidth="1"/>
    <col min="3818" max="3818" width="5.28515625" customWidth="1"/>
    <col min="4067" max="4067" width="8.5703125" customWidth="1"/>
    <col min="4068" max="4068" width="52.42578125" customWidth="1"/>
    <col min="4069" max="4069" width="3.7109375" customWidth="1"/>
    <col min="4070" max="4070" width="3.85546875" customWidth="1"/>
    <col min="4071" max="4071" width="11.85546875" customWidth="1"/>
    <col min="4072" max="4072" width="11.28515625" customWidth="1"/>
    <col min="4073" max="4073" width="38" customWidth="1"/>
    <col min="4074" max="4074" width="5.28515625" customWidth="1"/>
    <col min="4323" max="4323" width="8.5703125" customWidth="1"/>
    <col min="4324" max="4324" width="52.42578125" customWidth="1"/>
    <col min="4325" max="4325" width="3.7109375" customWidth="1"/>
    <col min="4326" max="4326" width="3.85546875" customWidth="1"/>
    <col min="4327" max="4327" width="11.85546875" customWidth="1"/>
    <col min="4328" max="4328" width="11.28515625" customWidth="1"/>
    <col min="4329" max="4329" width="38" customWidth="1"/>
    <col min="4330" max="4330" width="5.28515625" customWidth="1"/>
    <col min="4579" max="4579" width="8.5703125" customWidth="1"/>
    <col min="4580" max="4580" width="52.42578125" customWidth="1"/>
    <col min="4581" max="4581" width="3.7109375" customWidth="1"/>
    <col min="4582" max="4582" width="3.85546875" customWidth="1"/>
    <col min="4583" max="4583" width="11.85546875" customWidth="1"/>
    <col min="4584" max="4584" width="11.28515625" customWidth="1"/>
    <col min="4585" max="4585" width="38" customWidth="1"/>
    <col min="4586" max="4586" width="5.28515625" customWidth="1"/>
    <col min="4835" max="4835" width="8.5703125" customWidth="1"/>
    <col min="4836" max="4836" width="52.42578125" customWidth="1"/>
    <col min="4837" max="4837" width="3.7109375" customWidth="1"/>
    <col min="4838" max="4838" width="3.85546875" customWidth="1"/>
    <col min="4839" max="4839" width="11.85546875" customWidth="1"/>
    <col min="4840" max="4840" width="11.28515625" customWidth="1"/>
    <col min="4841" max="4841" width="38" customWidth="1"/>
    <col min="4842" max="4842" width="5.28515625" customWidth="1"/>
    <col min="5091" max="5091" width="8.5703125" customWidth="1"/>
    <col min="5092" max="5092" width="52.42578125" customWidth="1"/>
    <col min="5093" max="5093" width="3.7109375" customWidth="1"/>
    <col min="5094" max="5094" width="3.85546875" customWidth="1"/>
    <col min="5095" max="5095" width="11.85546875" customWidth="1"/>
    <col min="5096" max="5096" width="11.28515625" customWidth="1"/>
    <col min="5097" max="5097" width="38" customWidth="1"/>
    <col min="5098" max="5098" width="5.28515625" customWidth="1"/>
    <col min="5347" max="5347" width="8.5703125" customWidth="1"/>
    <col min="5348" max="5348" width="52.42578125" customWidth="1"/>
    <col min="5349" max="5349" width="3.7109375" customWidth="1"/>
    <col min="5350" max="5350" width="3.85546875" customWidth="1"/>
    <col min="5351" max="5351" width="11.85546875" customWidth="1"/>
    <col min="5352" max="5352" width="11.28515625" customWidth="1"/>
    <col min="5353" max="5353" width="38" customWidth="1"/>
    <col min="5354" max="5354" width="5.28515625" customWidth="1"/>
    <col min="5603" max="5603" width="8.5703125" customWidth="1"/>
    <col min="5604" max="5604" width="52.42578125" customWidth="1"/>
    <col min="5605" max="5605" width="3.7109375" customWidth="1"/>
    <col min="5606" max="5606" width="3.85546875" customWidth="1"/>
    <col min="5607" max="5607" width="11.85546875" customWidth="1"/>
    <col min="5608" max="5608" width="11.28515625" customWidth="1"/>
    <col min="5609" max="5609" width="38" customWidth="1"/>
    <col min="5610" max="5610" width="5.28515625" customWidth="1"/>
    <col min="5859" max="5859" width="8.5703125" customWidth="1"/>
    <col min="5860" max="5860" width="52.42578125" customWidth="1"/>
    <col min="5861" max="5861" width="3.7109375" customWidth="1"/>
    <col min="5862" max="5862" width="3.85546875" customWidth="1"/>
    <col min="5863" max="5863" width="11.85546875" customWidth="1"/>
    <col min="5864" max="5864" width="11.28515625" customWidth="1"/>
    <col min="5865" max="5865" width="38" customWidth="1"/>
    <col min="5866" max="5866" width="5.28515625" customWidth="1"/>
    <col min="6115" max="6115" width="8.5703125" customWidth="1"/>
    <col min="6116" max="6116" width="52.42578125" customWidth="1"/>
    <col min="6117" max="6117" width="3.7109375" customWidth="1"/>
    <col min="6118" max="6118" width="3.85546875" customWidth="1"/>
    <col min="6119" max="6119" width="11.85546875" customWidth="1"/>
    <col min="6120" max="6120" width="11.28515625" customWidth="1"/>
    <col min="6121" max="6121" width="38" customWidth="1"/>
    <col min="6122" max="6122" width="5.28515625" customWidth="1"/>
    <col min="6371" max="6371" width="8.5703125" customWidth="1"/>
    <col min="6372" max="6372" width="52.42578125" customWidth="1"/>
    <col min="6373" max="6373" width="3.7109375" customWidth="1"/>
    <col min="6374" max="6374" width="3.85546875" customWidth="1"/>
    <col min="6375" max="6375" width="11.85546875" customWidth="1"/>
    <col min="6376" max="6376" width="11.28515625" customWidth="1"/>
    <col min="6377" max="6377" width="38" customWidth="1"/>
    <col min="6378" max="6378" width="5.28515625" customWidth="1"/>
    <col min="6627" max="6627" width="8.5703125" customWidth="1"/>
    <col min="6628" max="6628" width="52.42578125" customWidth="1"/>
    <col min="6629" max="6629" width="3.7109375" customWidth="1"/>
    <col min="6630" max="6630" width="3.85546875" customWidth="1"/>
    <col min="6631" max="6631" width="11.85546875" customWidth="1"/>
    <col min="6632" max="6632" width="11.28515625" customWidth="1"/>
    <col min="6633" max="6633" width="38" customWidth="1"/>
    <col min="6634" max="6634" width="5.28515625" customWidth="1"/>
    <col min="6883" max="6883" width="8.5703125" customWidth="1"/>
    <col min="6884" max="6884" width="52.42578125" customWidth="1"/>
    <col min="6885" max="6885" width="3.7109375" customWidth="1"/>
    <col min="6886" max="6886" width="3.85546875" customWidth="1"/>
    <col min="6887" max="6887" width="11.85546875" customWidth="1"/>
    <col min="6888" max="6888" width="11.28515625" customWidth="1"/>
    <col min="6889" max="6889" width="38" customWidth="1"/>
    <col min="6890" max="6890" width="5.28515625" customWidth="1"/>
    <col min="7139" max="7139" width="8.5703125" customWidth="1"/>
    <col min="7140" max="7140" width="52.42578125" customWidth="1"/>
    <col min="7141" max="7141" width="3.7109375" customWidth="1"/>
    <col min="7142" max="7142" width="3.85546875" customWidth="1"/>
    <col min="7143" max="7143" width="11.85546875" customWidth="1"/>
    <col min="7144" max="7144" width="11.28515625" customWidth="1"/>
    <col min="7145" max="7145" width="38" customWidth="1"/>
    <col min="7146" max="7146" width="5.28515625" customWidth="1"/>
    <col min="7395" max="7395" width="8.5703125" customWidth="1"/>
    <col min="7396" max="7396" width="52.42578125" customWidth="1"/>
    <col min="7397" max="7397" width="3.7109375" customWidth="1"/>
    <col min="7398" max="7398" width="3.85546875" customWidth="1"/>
    <col min="7399" max="7399" width="11.85546875" customWidth="1"/>
    <col min="7400" max="7400" width="11.28515625" customWidth="1"/>
    <col min="7401" max="7401" width="38" customWidth="1"/>
    <col min="7402" max="7402" width="5.28515625" customWidth="1"/>
    <col min="7651" max="7651" width="8.5703125" customWidth="1"/>
    <col min="7652" max="7652" width="52.42578125" customWidth="1"/>
    <col min="7653" max="7653" width="3.7109375" customWidth="1"/>
    <col min="7654" max="7654" width="3.85546875" customWidth="1"/>
    <col min="7655" max="7655" width="11.85546875" customWidth="1"/>
    <col min="7656" max="7656" width="11.28515625" customWidth="1"/>
    <col min="7657" max="7657" width="38" customWidth="1"/>
    <col min="7658" max="7658" width="5.28515625" customWidth="1"/>
    <col min="7907" max="7907" width="8.5703125" customWidth="1"/>
    <col min="7908" max="7908" width="52.42578125" customWidth="1"/>
    <col min="7909" max="7909" width="3.7109375" customWidth="1"/>
    <col min="7910" max="7910" width="3.85546875" customWidth="1"/>
    <col min="7911" max="7911" width="11.85546875" customWidth="1"/>
    <col min="7912" max="7912" width="11.28515625" customWidth="1"/>
    <col min="7913" max="7913" width="38" customWidth="1"/>
    <col min="7914" max="7914" width="5.28515625" customWidth="1"/>
    <col min="8163" max="8163" width="8.5703125" customWidth="1"/>
    <col min="8164" max="8164" width="52.42578125" customWidth="1"/>
    <col min="8165" max="8165" width="3.7109375" customWidth="1"/>
    <col min="8166" max="8166" width="3.85546875" customWidth="1"/>
    <col min="8167" max="8167" width="11.85546875" customWidth="1"/>
    <col min="8168" max="8168" width="11.28515625" customWidth="1"/>
    <col min="8169" max="8169" width="38" customWidth="1"/>
    <col min="8170" max="8170" width="5.28515625" customWidth="1"/>
    <col min="8419" max="8419" width="8.5703125" customWidth="1"/>
    <col min="8420" max="8420" width="52.42578125" customWidth="1"/>
    <col min="8421" max="8421" width="3.7109375" customWidth="1"/>
    <col min="8422" max="8422" width="3.85546875" customWidth="1"/>
    <col min="8423" max="8423" width="11.85546875" customWidth="1"/>
    <col min="8424" max="8424" width="11.28515625" customWidth="1"/>
    <col min="8425" max="8425" width="38" customWidth="1"/>
    <col min="8426" max="8426" width="5.28515625" customWidth="1"/>
    <col min="8675" max="8675" width="8.5703125" customWidth="1"/>
    <col min="8676" max="8676" width="52.42578125" customWidth="1"/>
    <col min="8677" max="8677" width="3.7109375" customWidth="1"/>
    <col min="8678" max="8678" width="3.85546875" customWidth="1"/>
    <col min="8679" max="8679" width="11.85546875" customWidth="1"/>
    <col min="8680" max="8680" width="11.28515625" customWidth="1"/>
    <col min="8681" max="8681" width="38" customWidth="1"/>
    <col min="8682" max="8682" width="5.28515625" customWidth="1"/>
    <col min="8931" max="8931" width="8.5703125" customWidth="1"/>
    <col min="8932" max="8932" width="52.42578125" customWidth="1"/>
    <col min="8933" max="8933" width="3.7109375" customWidth="1"/>
    <col min="8934" max="8934" width="3.85546875" customWidth="1"/>
    <col min="8935" max="8935" width="11.85546875" customWidth="1"/>
    <col min="8936" max="8936" width="11.28515625" customWidth="1"/>
    <col min="8937" max="8937" width="38" customWidth="1"/>
    <col min="8938" max="8938" width="5.28515625" customWidth="1"/>
    <col min="9187" max="9187" width="8.5703125" customWidth="1"/>
    <col min="9188" max="9188" width="52.42578125" customWidth="1"/>
    <col min="9189" max="9189" width="3.7109375" customWidth="1"/>
    <col min="9190" max="9190" width="3.85546875" customWidth="1"/>
    <col min="9191" max="9191" width="11.85546875" customWidth="1"/>
    <col min="9192" max="9192" width="11.28515625" customWidth="1"/>
    <col min="9193" max="9193" width="38" customWidth="1"/>
    <col min="9194" max="9194" width="5.28515625" customWidth="1"/>
    <col min="9443" max="9443" width="8.5703125" customWidth="1"/>
    <col min="9444" max="9444" width="52.42578125" customWidth="1"/>
    <col min="9445" max="9445" width="3.7109375" customWidth="1"/>
    <col min="9446" max="9446" width="3.85546875" customWidth="1"/>
    <col min="9447" max="9447" width="11.85546875" customWidth="1"/>
    <col min="9448" max="9448" width="11.28515625" customWidth="1"/>
    <col min="9449" max="9449" width="38" customWidth="1"/>
    <col min="9450" max="9450" width="5.28515625" customWidth="1"/>
    <col min="9699" max="9699" width="8.5703125" customWidth="1"/>
    <col min="9700" max="9700" width="52.42578125" customWidth="1"/>
    <col min="9701" max="9701" width="3.7109375" customWidth="1"/>
    <col min="9702" max="9702" width="3.85546875" customWidth="1"/>
    <col min="9703" max="9703" width="11.85546875" customWidth="1"/>
    <col min="9704" max="9704" width="11.28515625" customWidth="1"/>
    <col min="9705" max="9705" width="38" customWidth="1"/>
    <col min="9706" max="9706" width="5.28515625" customWidth="1"/>
    <col min="9955" max="9955" width="8.5703125" customWidth="1"/>
    <col min="9956" max="9956" width="52.42578125" customWidth="1"/>
    <col min="9957" max="9957" width="3.7109375" customWidth="1"/>
    <col min="9958" max="9958" width="3.85546875" customWidth="1"/>
    <col min="9959" max="9959" width="11.85546875" customWidth="1"/>
    <col min="9960" max="9960" width="11.28515625" customWidth="1"/>
    <col min="9961" max="9961" width="38" customWidth="1"/>
    <col min="9962" max="9962" width="5.28515625" customWidth="1"/>
    <col min="10211" max="10211" width="8.5703125" customWidth="1"/>
    <col min="10212" max="10212" width="52.42578125" customWidth="1"/>
    <col min="10213" max="10213" width="3.7109375" customWidth="1"/>
    <col min="10214" max="10214" width="3.85546875" customWidth="1"/>
    <col min="10215" max="10215" width="11.85546875" customWidth="1"/>
    <col min="10216" max="10216" width="11.28515625" customWidth="1"/>
    <col min="10217" max="10217" width="38" customWidth="1"/>
    <col min="10218" max="10218" width="5.28515625" customWidth="1"/>
    <col min="10467" max="10467" width="8.5703125" customWidth="1"/>
    <col min="10468" max="10468" width="52.42578125" customWidth="1"/>
    <col min="10469" max="10469" width="3.7109375" customWidth="1"/>
    <col min="10470" max="10470" width="3.85546875" customWidth="1"/>
    <col min="10471" max="10471" width="11.85546875" customWidth="1"/>
    <col min="10472" max="10472" width="11.28515625" customWidth="1"/>
    <col min="10473" max="10473" width="38" customWidth="1"/>
    <col min="10474" max="10474" width="5.28515625" customWidth="1"/>
    <col min="10723" max="10723" width="8.5703125" customWidth="1"/>
    <col min="10724" max="10724" width="52.42578125" customWidth="1"/>
    <col min="10725" max="10725" width="3.7109375" customWidth="1"/>
    <col min="10726" max="10726" width="3.85546875" customWidth="1"/>
    <col min="10727" max="10727" width="11.85546875" customWidth="1"/>
    <col min="10728" max="10728" width="11.28515625" customWidth="1"/>
    <col min="10729" max="10729" width="38" customWidth="1"/>
    <col min="10730" max="10730" width="5.28515625" customWidth="1"/>
    <col min="10979" max="10979" width="8.5703125" customWidth="1"/>
    <col min="10980" max="10980" width="52.42578125" customWidth="1"/>
    <col min="10981" max="10981" width="3.7109375" customWidth="1"/>
    <col min="10982" max="10982" width="3.85546875" customWidth="1"/>
    <col min="10983" max="10983" width="11.85546875" customWidth="1"/>
    <col min="10984" max="10984" width="11.28515625" customWidth="1"/>
    <col min="10985" max="10985" width="38" customWidth="1"/>
    <col min="10986" max="10986" width="5.28515625" customWidth="1"/>
    <col min="11235" max="11235" width="8.5703125" customWidth="1"/>
    <col min="11236" max="11236" width="52.42578125" customWidth="1"/>
    <col min="11237" max="11237" width="3.7109375" customWidth="1"/>
    <col min="11238" max="11238" width="3.85546875" customWidth="1"/>
    <col min="11239" max="11239" width="11.85546875" customWidth="1"/>
    <col min="11240" max="11240" width="11.28515625" customWidth="1"/>
    <col min="11241" max="11241" width="38" customWidth="1"/>
    <col min="11242" max="11242" width="5.28515625" customWidth="1"/>
    <col min="11491" max="11491" width="8.5703125" customWidth="1"/>
    <col min="11492" max="11492" width="52.42578125" customWidth="1"/>
    <col min="11493" max="11493" width="3.7109375" customWidth="1"/>
    <col min="11494" max="11494" width="3.85546875" customWidth="1"/>
    <col min="11495" max="11495" width="11.85546875" customWidth="1"/>
    <col min="11496" max="11496" width="11.28515625" customWidth="1"/>
    <col min="11497" max="11497" width="38" customWidth="1"/>
    <col min="11498" max="11498" width="5.28515625" customWidth="1"/>
    <col min="11747" max="11747" width="8.5703125" customWidth="1"/>
    <col min="11748" max="11748" width="52.42578125" customWidth="1"/>
    <col min="11749" max="11749" width="3.7109375" customWidth="1"/>
    <col min="11750" max="11750" width="3.85546875" customWidth="1"/>
    <col min="11751" max="11751" width="11.85546875" customWidth="1"/>
    <col min="11752" max="11752" width="11.28515625" customWidth="1"/>
    <col min="11753" max="11753" width="38" customWidth="1"/>
    <col min="11754" max="11754" width="5.28515625" customWidth="1"/>
    <col min="12003" max="12003" width="8.5703125" customWidth="1"/>
    <col min="12004" max="12004" width="52.42578125" customWidth="1"/>
    <col min="12005" max="12005" width="3.7109375" customWidth="1"/>
    <col min="12006" max="12006" width="3.85546875" customWidth="1"/>
    <col min="12007" max="12007" width="11.85546875" customWidth="1"/>
    <col min="12008" max="12008" width="11.28515625" customWidth="1"/>
    <col min="12009" max="12009" width="38" customWidth="1"/>
    <col min="12010" max="12010" width="5.28515625" customWidth="1"/>
    <col min="12259" max="12259" width="8.5703125" customWidth="1"/>
    <col min="12260" max="12260" width="52.42578125" customWidth="1"/>
    <col min="12261" max="12261" width="3.7109375" customWidth="1"/>
    <col min="12262" max="12262" width="3.85546875" customWidth="1"/>
    <col min="12263" max="12263" width="11.85546875" customWidth="1"/>
    <col min="12264" max="12264" width="11.28515625" customWidth="1"/>
    <col min="12265" max="12265" width="38" customWidth="1"/>
    <col min="12266" max="12266" width="5.28515625" customWidth="1"/>
    <col min="12515" max="12515" width="8.5703125" customWidth="1"/>
    <col min="12516" max="12516" width="52.42578125" customWidth="1"/>
    <col min="12517" max="12517" width="3.7109375" customWidth="1"/>
    <col min="12518" max="12518" width="3.85546875" customWidth="1"/>
    <col min="12519" max="12519" width="11.85546875" customWidth="1"/>
    <col min="12520" max="12520" width="11.28515625" customWidth="1"/>
    <col min="12521" max="12521" width="38" customWidth="1"/>
    <col min="12522" max="12522" width="5.28515625" customWidth="1"/>
    <col min="12771" max="12771" width="8.5703125" customWidth="1"/>
    <col min="12772" max="12772" width="52.42578125" customWidth="1"/>
    <col min="12773" max="12773" width="3.7109375" customWidth="1"/>
    <col min="12774" max="12774" width="3.85546875" customWidth="1"/>
    <col min="12775" max="12775" width="11.85546875" customWidth="1"/>
    <col min="12776" max="12776" width="11.28515625" customWidth="1"/>
    <col min="12777" max="12777" width="38" customWidth="1"/>
    <col min="12778" max="12778" width="5.28515625" customWidth="1"/>
    <col min="13027" max="13027" width="8.5703125" customWidth="1"/>
    <col min="13028" max="13028" width="52.42578125" customWidth="1"/>
    <col min="13029" max="13029" width="3.7109375" customWidth="1"/>
    <col min="13030" max="13030" width="3.85546875" customWidth="1"/>
    <col min="13031" max="13031" width="11.85546875" customWidth="1"/>
    <col min="13032" max="13032" width="11.28515625" customWidth="1"/>
    <col min="13033" max="13033" width="38" customWidth="1"/>
    <col min="13034" max="13034" width="5.28515625" customWidth="1"/>
    <col min="13283" max="13283" width="8.5703125" customWidth="1"/>
    <col min="13284" max="13284" width="52.42578125" customWidth="1"/>
    <col min="13285" max="13285" width="3.7109375" customWidth="1"/>
    <col min="13286" max="13286" width="3.85546875" customWidth="1"/>
    <col min="13287" max="13287" width="11.85546875" customWidth="1"/>
    <col min="13288" max="13288" width="11.28515625" customWidth="1"/>
    <col min="13289" max="13289" width="38" customWidth="1"/>
    <col min="13290" max="13290" width="5.28515625" customWidth="1"/>
    <col min="13539" max="13539" width="8.5703125" customWidth="1"/>
    <col min="13540" max="13540" width="52.42578125" customWidth="1"/>
    <col min="13541" max="13541" width="3.7109375" customWidth="1"/>
    <col min="13542" max="13542" width="3.85546875" customWidth="1"/>
    <col min="13543" max="13543" width="11.85546875" customWidth="1"/>
    <col min="13544" max="13544" width="11.28515625" customWidth="1"/>
    <col min="13545" max="13545" width="38" customWidth="1"/>
    <col min="13546" max="13546" width="5.28515625" customWidth="1"/>
    <col min="13795" max="13795" width="8.5703125" customWidth="1"/>
    <col min="13796" max="13796" width="52.42578125" customWidth="1"/>
    <col min="13797" max="13797" width="3.7109375" customWidth="1"/>
    <col min="13798" max="13798" width="3.85546875" customWidth="1"/>
    <col min="13799" max="13799" width="11.85546875" customWidth="1"/>
    <col min="13800" max="13800" width="11.28515625" customWidth="1"/>
    <col min="13801" max="13801" width="38" customWidth="1"/>
    <col min="13802" max="13802" width="5.28515625" customWidth="1"/>
    <col min="14051" max="14051" width="8.5703125" customWidth="1"/>
    <col min="14052" max="14052" width="52.42578125" customWidth="1"/>
    <col min="14053" max="14053" width="3.7109375" customWidth="1"/>
    <col min="14054" max="14054" width="3.85546875" customWidth="1"/>
    <col min="14055" max="14055" width="11.85546875" customWidth="1"/>
    <col min="14056" max="14056" width="11.28515625" customWidth="1"/>
    <col min="14057" max="14057" width="38" customWidth="1"/>
    <col min="14058" max="14058" width="5.28515625" customWidth="1"/>
    <col min="14307" max="14307" width="8.5703125" customWidth="1"/>
    <col min="14308" max="14308" width="52.42578125" customWidth="1"/>
    <col min="14309" max="14309" width="3.7109375" customWidth="1"/>
    <col min="14310" max="14310" width="3.85546875" customWidth="1"/>
    <col min="14311" max="14311" width="11.85546875" customWidth="1"/>
    <col min="14312" max="14312" width="11.28515625" customWidth="1"/>
    <col min="14313" max="14313" width="38" customWidth="1"/>
    <col min="14314" max="14314" width="5.28515625" customWidth="1"/>
    <col min="14563" max="14563" width="8.5703125" customWidth="1"/>
    <col min="14564" max="14564" width="52.42578125" customWidth="1"/>
    <col min="14565" max="14565" width="3.7109375" customWidth="1"/>
    <col min="14566" max="14566" width="3.85546875" customWidth="1"/>
    <col min="14567" max="14567" width="11.85546875" customWidth="1"/>
    <col min="14568" max="14568" width="11.28515625" customWidth="1"/>
    <col min="14569" max="14569" width="38" customWidth="1"/>
    <col min="14570" max="14570" width="5.28515625" customWidth="1"/>
    <col min="14819" max="14819" width="8.5703125" customWidth="1"/>
    <col min="14820" max="14820" width="52.42578125" customWidth="1"/>
    <col min="14821" max="14821" width="3.7109375" customWidth="1"/>
    <col min="14822" max="14822" width="3.85546875" customWidth="1"/>
    <col min="14823" max="14823" width="11.85546875" customWidth="1"/>
    <col min="14824" max="14824" width="11.28515625" customWidth="1"/>
    <col min="14825" max="14825" width="38" customWidth="1"/>
    <col min="14826" max="14826" width="5.28515625" customWidth="1"/>
    <col min="15075" max="15075" width="8.5703125" customWidth="1"/>
    <col min="15076" max="15076" width="52.42578125" customWidth="1"/>
    <col min="15077" max="15077" width="3.7109375" customWidth="1"/>
    <col min="15078" max="15078" width="3.85546875" customWidth="1"/>
    <col min="15079" max="15079" width="11.85546875" customWidth="1"/>
    <col min="15080" max="15080" width="11.28515625" customWidth="1"/>
    <col min="15081" max="15081" width="38" customWidth="1"/>
    <col min="15082" max="15082" width="5.28515625" customWidth="1"/>
    <col min="15331" max="15331" width="8.5703125" customWidth="1"/>
    <col min="15332" max="15332" width="52.42578125" customWidth="1"/>
    <col min="15333" max="15333" width="3.7109375" customWidth="1"/>
    <col min="15334" max="15334" width="3.85546875" customWidth="1"/>
    <col min="15335" max="15335" width="11.85546875" customWidth="1"/>
    <col min="15336" max="15336" width="11.28515625" customWidth="1"/>
    <col min="15337" max="15337" width="38" customWidth="1"/>
    <col min="15338" max="15338" width="5.28515625" customWidth="1"/>
    <col min="15587" max="15587" width="8.5703125" customWidth="1"/>
    <col min="15588" max="15588" width="52.42578125" customWidth="1"/>
    <col min="15589" max="15589" width="3.7109375" customWidth="1"/>
    <col min="15590" max="15590" width="3.85546875" customWidth="1"/>
    <col min="15591" max="15591" width="11.85546875" customWidth="1"/>
    <col min="15592" max="15592" width="11.28515625" customWidth="1"/>
    <col min="15593" max="15593" width="38" customWidth="1"/>
    <col min="15594" max="15594" width="5.28515625" customWidth="1"/>
    <col min="15843" max="15843" width="8.5703125" customWidth="1"/>
    <col min="15844" max="15844" width="52.42578125" customWidth="1"/>
    <col min="15845" max="15845" width="3.7109375" customWidth="1"/>
    <col min="15846" max="15846" width="3.85546875" customWidth="1"/>
    <col min="15847" max="15847" width="11.85546875" customWidth="1"/>
    <col min="15848" max="15848" width="11.28515625" customWidth="1"/>
    <col min="15849" max="15849" width="38" customWidth="1"/>
    <col min="15850" max="15850" width="5.28515625" customWidth="1"/>
    <col min="16099" max="16099" width="8.5703125" customWidth="1"/>
    <col min="16100" max="16100" width="52.42578125" customWidth="1"/>
    <col min="16101" max="16101" width="3.7109375" customWidth="1"/>
    <col min="16102" max="16102" width="3.85546875" customWidth="1"/>
    <col min="16103" max="16103" width="11.85546875" customWidth="1"/>
    <col min="16104" max="16104" width="11.28515625" customWidth="1"/>
    <col min="16105" max="16105" width="38" customWidth="1"/>
    <col min="16106" max="16106" width="5.28515625" customWidth="1"/>
  </cols>
  <sheetData>
    <row r="1" spans="1:6" s="421" customFormat="1" ht="13.5" thickBot="1">
      <c r="A1" s="418" t="s">
        <v>1375</v>
      </c>
      <c r="B1" s="419"/>
      <c r="C1" s="420"/>
      <c r="D1" s="420"/>
      <c r="E1" s="420"/>
      <c r="F1" s="420"/>
    </row>
    <row r="2" spans="1:6" s="425" customFormat="1" ht="13.5" thickBot="1">
      <c r="A2" s="422" t="s">
        <v>1376</v>
      </c>
      <c r="B2" s="423"/>
      <c r="C2" s="424"/>
      <c r="D2" s="424"/>
      <c r="E2" s="424"/>
      <c r="F2" s="424"/>
    </row>
    <row r="3" spans="1:6" s="426" customFormat="1" ht="13.5" thickBot="1">
      <c r="A3" s="418" t="s">
        <v>1377</v>
      </c>
      <c r="B3" s="419" t="s">
        <v>1378</v>
      </c>
      <c r="C3" s="420" t="s">
        <v>1167</v>
      </c>
      <c r="D3" s="420" t="s">
        <v>950</v>
      </c>
      <c r="E3" s="420" t="s">
        <v>1379</v>
      </c>
      <c r="F3" s="420" t="s">
        <v>1380</v>
      </c>
    </row>
    <row r="4" spans="1:6" s="433" customFormat="1" ht="102.75" thickBot="1">
      <c r="A4" s="427" t="s">
        <v>1381</v>
      </c>
      <c r="B4" s="428" t="s">
        <v>1382</v>
      </c>
      <c r="C4" s="429">
        <v>4</v>
      </c>
      <c r="D4" s="430" t="s">
        <v>93</v>
      </c>
      <c r="E4" s="431"/>
      <c r="F4" s="432">
        <f>C4*E4</f>
        <v>0</v>
      </c>
    </row>
    <row r="5" spans="1:6" s="433" customFormat="1" ht="26.25" thickBot="1">
      <c r="A5" s="427"/>
      <c r="B5" s="434" t="s">
        <v>1383</v>
      </c>
      <c r="C5" s="429">
        <v>4</v>
      </c>
      <c r="D5" s="430" t="s">
        <v>93</v>
      </c>
      <c r="E5" s="432"/>
      <c r="F5" s="432">
        <f t="shared" ref="F5:F10" si="0">C5*E5</f>
        <v>0</v>
      </c>
    </row>
    <row r="6" spans="1:6" s="433" customFormat="1" ht="77.25" thickBot="1">
      <c r="A6" s="427" t="s">
        <v>1384</v>
      </c>
      <c r="B6" s="428" t="s">
        <v>1385</v>
      </c>
      <c r="C6" s="429">
        <v>4</v>
      </c>
      <c r="D6" s="430" t="s">
        <v>93</v>
      </c>
      <c r="E6" s="431"/>
      <c r="F6" s="432">
        <f t="shared" si="0"/>
        <v>0</v>
      </c>
    </row>
    <row r="7" spans="1:6" s="433" customFormat="1" ht="26.25" thickBot="1">
      <c r="A7" s="427"/>
      <c r="B7" s="434" t="s">
        <v>1386</v>
      </c>
      <c r="C7" s="429">
        <v>4</v>
      </c>
      <c r="D7" s="430" t="s">
        <v>93</v>
      </c>
      <c r="E7" s="432"/>
      <c r="F7" s="432">
        <f t="shared" si="0"/>
        <v>0</v>
      </c>
    </row>
    <row r="8" spans="1:6" s="433" customFormat="1" ht="77.25" thickBot="1">
      <c r="A8" s="427" t="s">
        <v>1387</v>
      </c>
      <c r="B8" s="428" t="s">
        <v>1388</v>
      </c>
      <c r="C8" s="429">
        <v>14</v>
      </c>
      <c r="D8" s="430" t="s">
        <v>93</v>
      </c>
      <c r="E8" s="432"/>
      <c r="F8" s="432">
        <f t="shared" si="0"/>
        <v>0</v>
      </c>
    </row>
    <row r="9" spans="1:6" s="433" customFormat="1" ht="26.25" thickBot="1">
      <c r="A9" s="427"/>
      <c r="B9" s="434" t="s">
        <v>1389</v>
      </c>
      <c r="C9" s="429">
        <v>14</v>
      </c>
      <c r="D9" s="430" t="s">
        <v>93</v>
      </c>
      <c r="E9" s="432"/>
      <c r="F9" s="432">
        <f t="shared" si="0"/>
        <v>0</v>
      </c>
    </row>
    <row r="10" spans="1:6" s="433" customFormat="1" ht="64.5" thickBot="1">
      <c r="A10" s="427" t="s">
        <v>1390</v>
      </c>
      <c r="B10" s="428" t="s">
        <v>1391</v>
      </c>
      <c r="C10" s="429">
        <v>9</v>
      </c>
      <c r="D10" s="430" t="s">
        <v>93</v>
      </c>
      <c r="E10" s="432"/>
      <c r="F10" s="432">
        <f t="shared" si="0"/>
        <v>0</v>
      </c>
    </row>
    <row r="11" spans="1:6" s="425" customFormat="1" ht="48.75" thickBot="1">
      <c r="A11" s="435" t="s">
        <v>1392</v>
      </c>
      <c r="B11" s="434"/>
      <c r="C11" s="436"/>
      <c r="D11" s="437"/>
      <c r="E11" s="438"/>
      <c r="F11" s="432">
        <f>SUM(F4:F10)</f>
        <v>0</v>
      </c>
    </row>
  </sheetData>
  <pageMargins left="0.7" right="0.7" top="0.75" bottom="0.75" header="0.3" footer="0.3"/>
  <pageSetup paperSize="9" scale="6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4617-0FC4-4749-886D-FB61C4E89253}">
  <dimension ref="A1:AA1135"/>
  <sheetViews>
    <sheetView workbookViewId="0">
      <pane ySplit="1" topLeftCell="A46" activePane="bottomLeft" state="frozen"/>
      <selection pane="bottomLeft" activeCell="A73" sqref="A73:XFD73"/>
    </sheetView>
  </sheetViews>
  <sheetFormatPr defaultColWidth="0" defaultRowHeight="15" zeroHeight="1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8" width="12.7109375" customWidth="1"/>
    <col min="9" max="9" width="10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6" ht="35.1" customHeight="1">
      <c r="A1" s="23"/>
      <c r="B1" s="472" t="s">
        <v>0</v>
      </c>
      <c r="C1" s="473"/>
      <c r="D1" s="24"/>
      <c r="E1" s="474" t="s">
        <v>40</v>
      </c>
      <c r="F1" s="475"/>
      <c r="G1" s="25"/>
      <c r="H1" s="504" t="s">
        <v>60</v>
      </c>
      <c r="I1" s="505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>
      <c r="A2" s="28"/>
      <c r="B2" s="476" t="s">
        <v>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8"/>
      <c r="W2" s="27"/>
      <c r="X2" s="13"/>
      <c r="Y2" s="13"/>
      <c r="Z2" s="13"/>
    </row>
    <row r="3" spans="1:26" ht="20.100000000000001" customHeight="1">
      <c r="A3" s="28"/>
      <c r="B3" s="479" t="s">
        <v>1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1"/>
      <c r="W3" s="27"/>
      <c r="X3" s="13"/>
      <c r="Y3" s="13"/>
      <c r="Z3" s="13"/>
    </row>
    <row r="4" spans="1:26" ht="20.100000000000001" customHeight="1">
      <c r="A4" s="28"/>
      <c r="B4" s="29" t="s">
        <v>811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>
      <c r="A6" s="33"/>
      <c r="B6" s="34" t="s">
        <v>5</v>
      </c>
      <c r="C6" s="30"/>
      <c r="D6" s="31" t="s">
        <v>6</v>
      </c>
      <c r="E6" s="31"/>
      <c r="F6" s="31" t="s">
        <v>7</v>
      </c>
      <c r="G6" s="31" t="s">
        <v>8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>
      <c r="A7" s="33"/>
      <c r="B7" s="482" t="s">
        <v>9</v>
      </c>
      <c r="C7" s="483"/>
      <c r="D7" s="483"/>
      <c r="E7" s="483"/>
      <c r="F7" s="483"/>
      <c r="G7" s="483"/>
      <c r="H7" s="484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>
      <c r="A9" s="33"/>
      <c r="B9" s="451" t="s">
        <v>12</v>
      </c>
      <c r="C9" s="452"/>
      <c r="D9" s="452"/>
      <c r="E9" s="452"/>
      <c r="F9" s="452"/>
      <c r="G9" s="452"/>
      <c r="H9" s="45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>
      <c r="A11" s="33"/>
      <c r="B11" s="482" t="s">
        <v>13</v>
      </c>
      <c r="C11" s="483"/>
      <c r="D11" s="483"/>
      <c r="E11" s="483"/>
      <c r="F11" s="483"/>
      <c r="G11" s="483"/>
      <c r="H11" s="4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>
      <c r="A13" s="33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27"/>
      <c r="X13" s="13"/>
      <c r="Y13" s="13"/>
      <c r="Z13" s="13"/>
    </row>
    <row r="14" spans="1:26" ht="20.100000000000001" customHeight="1">
      <c r="A14" s="33"/>
      <c r="B14" s="44" t="s">
        <v>14</v>
      </c>
      <c r="C14" s="45" t="s">
        <v>15</v>
      </c>
      <c r="D14" s="46" t="s">
        <v>16</v>
      </c>
      <c r="E14" s="47" t="s">
        <v>17</v>
      </c>
      <c r="F14" s="441"/>
      <c r="G14" s="442"/>
      <c r="H14" s="486"/>
      <c r="I14" s="50"/>
      <c r="J14" s="50"/>
      <c r="K14" s="50"/>
      <c r="L14" s="50"/>
      <c r="M14" s="50"/>
      <c r="N14" s="50"/>
      <c r="O14" s="51"/>
      <c r="P14" s="52">
        <v>0</v>
      </c>
      <c r="Q14" s="49"/>
      <c r="R14" s="53"/>
      <c r="S14" s="53"/>
      <c r="T14" s="53"/>
      <c r="U14" s="53"/>
      <c r="V14" s="54"/>
      <c r="W14" s="27"/>
      <c r="X14" s="13"/>
      <c r="Y14" s="13"/>
      <c r="Z14" s="13"/>
    </row>
    <row r="15" spans="1:26" ht="20.100000000000001" customHeight="1">
      <c r="A15" s="33"/>
      <c r="B15" s="55" t="s">
        <v>18</v>
      </c>
      <c r="C15" s="56"/>
      <c r="D15" s="57"/>
      <c r="E15" s="58"/>
      <c r="F15" s="456"/>
      <c r="G15" s="467"/>
      <c r="H15" s="488"/>
      <c r="I15" s="59"/>
      <c r="J15" s="59"/>
      <c r="K15" s="59"/>
      <c r="L15" s="59"/>
      <c r="M15" s="59"/>
      <c r="N15" s="59"/>
      <c r="O15" s="60"/>
      <c r="P15" s="61"/>
      <c r="Q15" s="36"/>
      <c r="R15" s="37"/>
      <c r="S15" s="37"/>
      <c r="T15" s="37"/>
      <c r="U15" s="37"/>
      <c r="V15" s="62"/>
      <c r="W15" s="27"/>
      <c r="X15" s="13"/>
      <c r="Y15" s="13"/>
      <c r="Z15" s="13"/>
    </row>
    <row r="16" spans="1:26" ht="20.100000000000001" customHeight="1">
      <c r="A16" s="33"/>
      <c r="B16" s="38" t="s">
        <v>19</v>
      </c>
      <c r="C16" s="63"/>
      <c r="D16" s="11"/>
      <c r="E16" s="64"/>
      <c r="F16" s="461" t="s">
        <v>20</v>
      </c>
      <c r="G16" s="462"/>
      <c r="H16" s="453"/>
      <c r="I16" s="65"/>
      <c r="J16" s="65"/>
      <c r="K16" s="65"/>
      <c r="L16" s="65"/>
      <c r="M16" s="65"/>
      <c r="N16" s="65"/>
      <c r="O16" s="66"/>
      <c r="P16" s="67">
        <f>(SUM(Z74:Z105))</f>
        <v>0</v>
      </c>
      <c r="Q16" s="39"/>
      <c r="R16" s="68"/>
      <c r="S16" s="68"/>
      <c r="T16" s="68"/>
      <c r="U16" s="68"/>
      <c r="V16" s="69"/>
      <c r="W16" s="27"/>
      <c r="X16" s="13"/>
      <c r="Y16" s="13"/>
      <c r="Z16" s="13"/>
    </row>
    <row r="17" spans="1:26" ht="20.100000000000001" customHeight="1">
      <c r="A17" s="33"/>
      <c r="B17" s="55" t="s">
        <v>21</v>
      </c>
      <c r="C17" s="56">
        <f>'SO 01 - Bleskozvod (LPS)35221'!E57</f>
        <v>0</v>
      </c>
      <c r="D17" s="57">
        <f>'SO 01 - Bleskozvod (LPS)35221'!F57</f>
        <v>0</v>
      </c>
      <c r="E17" s="58">
        <f>'SO 01 - Bleskozvod (LPS)35221'!G57</f>
        <v>0</v>
      </c>
      <c r="F17" s="459" t="s">
        <v>22</v>
      </c>
      <c r="G17" s="460"/>
      <c r="H17" s="489"/>
      <c r="I17" s="59"/>
      <c r="J17" s="59"/>
      <c r="K17" s="59"/>
      <c r="L17" s="59"/>
      <c r="M17" s="59"/>
      <c r="N17" s="59"/>
      <c r="O17" s="60"/>
      <c r="P17" s="61">
        <v>0</v>
      </c>
      <c r="Q17" s="36"/>
      <c r="R17" s="37"/>
      <c r="S17" s="37"/>
      <c r="T17" s="37"/>
      <c r="U17" s="37"/>
      <c r="V17" s="62"/>
      <c r="W17" s="27"/>
      <c r="X17" s="13"/>
      <c r="Y17" s="13"/>
      <c r="Z17" s="13"/>
    </row>
    <row r="18" spans="1:26" ht="20.100000000000001" customHeight="1">
      <c r="A18" s="33"/>
      <c r="B18" s="70" t="s">
        <v>23</v>
      </c>
      <c r="C18" s="71"/>
      <c r="D18" s="72"/>
      <c r="E18" s="73"/>
      <c r="F18" s="461"/>
      <c r="G18" s="462"/>
      <c r="H18" s="453"/>
      <c r="I18" s="74"/>
      <c r="J18" s="74"/>
      <c r="K18" s="74"/>
      <c r="L18" s="74"/>
      <c r="M18" s="74"/>
      <c r="N18" s="74"/>
      <c r="O18" s="75"/>
      <c r="P18" s="76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>
      <c r="A19" s="33"/>
      <c r="B19" s="70" t="s">
        <v>24</v>
      </c>
      <c r="C19" s="77"/>
      <c r="D19" s="78"/>
      <c r="E19" s="73"/>
      <c r="F19" s="463"/>
      <c r="G19" s="464"/>
      <c r="H19" s="485"/>
      <c r="I19" s="74"/>
      <c r="J19" s="74"/>
      <c r="K19" s="74"/>
      <c r="L19" s="74"/>
      <c r="M19" s="74"/>
      <c r="N19" s="74"/>
      <c r="O19" s="75"/>
      <c r="P19" s="76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>
      <c r="A20" s="33"/>
      <c r="B20" s="79" t="s">
        <v>25</v>
      </c>
      <c r="C20" s="80"/>
      <c r="D20" s="81"/>
      <c r="E20" s="82">
        <f>SUM(E15:E19)</f>
        <v>0</v>
      </c>
      <c r="F20" s="454" t="s">
        <v>25</v>
      </c>
      <c r="G20" s="442"/>
      <c r="H20" s="486"/>
      <c r="I20" s="50"/>
      <c r="J20" s="50"/>
      <c r="K20" s="50"/>
      <c r="L20" s="50"/>
      <c r="M20" s="50"/>
      <c r="N20" s="50"/>
      <c r="O20" s="51"/>
      <c r="P20" s="83">
        <f>SUM(P14:P19)</f>
        <v>0</v>
      </c>
      <c r="Q20" s="49"/>
      <c r="R20" s="53"/>
      <c r="S20" s="53"/>
      <c r="T20" s="53"/>
      <c r="U20" s="53"/>
      <c r="V20" s="54"/>
      <c r="W20" s="27"/>
      <c r="X20" s="13"/>
      <c r="Y20" s="13"/>
      <c r="Z20" s="13"/>
    </row>
    <row r="21" spans="1:26" ht="20.100000000000001" customHeight="1">
      <c r="A21" s="33"/>
      <c r="B21" s="35" t="s">
        <v>26</v>
      </c>
      <c r="C21" s="84"/>
      <c r="D21" s="60"/>
      <c r="E21" s="60">
        <f>((E15*U22*0)+(E16*V22*0)+(E17*W22*0))/100</f>
        <v>0</v>
      </c>
      <c r="F21" s="465" t="s">
        <v>27</v>
      </c>
      <c r="G21" s="462"/>
      <c r="H21" s="453"/>
      <c r="I21" s="59"/>
      <c r="J21" s="59"/>
      <c r="K21" s="59"/>
      <c r="L21" s="59"/>
      <c r="M21" s="59"/>
      <c r="N21" s="59"/>
      <c r="O21" s="60"/>
      <c r="P21" s="61">
        <f>((E15*X22*0)+(E16*Y22*0)+(E17*Z22*0))/100</f>
        <v>0</v>
      </c>
      <c r="Q21" s="36"/>
      <c r="R21" s="37"/>
      <c r="S21" s="37"/>
      <c r="T21" s="37"/>
      <c r="U21" s="37"/>
      <c r="V21" s="62"/>
      <c r="W21" s="27"/>
      <c r="X21" s="13"/>
      <c r="Y21" s="13"/>
      <c r="Z21" s="13"/>
    </row>
    <row r="22" spans="1:26" ht="20.100000000000001" customHeight="1">
      <c r="A22" s="33"/>
      <c r="B22" s="34" t="s">
        <v>28</v>
      </c>
      <c r="C22" s="86"/>
      <c r="D22" s="75"/>
      <c r="E22" s="75">
        <f>((E15*U23*0)+(E16*V23*0)+(E17*W23*0))/100</f>
        <v>0</v>
      </c>
      <c r="F22" s="465" t="s">
        <v>29</v>
      </c>
      <c r="G22" s="462"/>
      <c r="H22" s="453"/>
      <c r="I22" s="74"/>
      <c r="J22" s="74"/>
      <c r="K22" s="74"/>
      <c r="L22" s="74"/>
      <c r="M22" s="74"/>
      <c r="N22" s="74"/>
      <c r="O22" s="75"/>
      <c r="P22" s="76">
        <f>((E15*X23*0)+(E16*Y23*0)+(E17*Z23*0))/100</f>
        <v>0</v>
      </c>
      <c r="Q22" s="30"/>
      <c r="R22" s="31"/>
      <c r="S22" s="31"/>
      <c r="T22" s="31"/>
      <c r="U22" s="31">
        <v>1</v>
      </c>
      <c r="V22" s="87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>
      <c r="A23" s="33"/>
      <c r="B23" s="34" t="s">
        <v>30</v>
      </c>
      <c r="C23" s="86"/>
      <c r="D23" s="75"/>
      <c r="E23" s="75">
        <f>((E15*U24*0)+(E16*V24*0)+(E17*W24*0))/100</f>
        <v>0</v>
      </c>
      <c r="F23" s="465" t="s">
        <v>31</v>
      </c>
      <c r="G23" s="462"/>
      <c r="H23" s="453"/>
      <c r="I23" s="74"/>
      <c r="J23" s="74"/>
      <c r="K23" s="74"/>
      <c r="L23" s="74"/>
      <c r="M23" s="74"/>
      <c r="N23" s="74"/>
      <c r="O23" s="75"/>
      <c r="P23" s="76">
        <f>((E15*X24*0)+(E16*Y24*0)+(E17*Z24*0))/100</f>
        <v>0</v>
      </c>
      <c r="Q23" s="30"/>
      <c r="R23" s="31"/>
      <c r="S23" s="31"/>
      <c r="T23" s="31"/>
      <c r="U23" s="31">
        <v>1</v>
      </c>
      <c r="V23" s="87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>
      <c r="A24" s="33"/>
      <c r="B24" s="34"/>
      <c r="C24" s="86"/>
      <c r="D24" s="75"/>
      <c r="E24" s="75"/>
      <c r="F24" s="487"/>
      <c r="G24" s="467"/>
      <c r="H24" s="488"/>
      <c r="I24" s="74"/>
      <c r="J24" s="74"/>
      <c r="K24" s="74"/>
      <c r="L24" s="74"/>
      <c r="M24" s="74"/>
      <c r="N24" s="74"/>
      <c r="O24" s="75"/>
      <c r="P24" s="76"/>
      <c r="Q24" s="30"/>
      <c r="R24" s="31"/>
      <c r="S24" s="31"/>
      <c r="T24" s="31"/>
      <c r="U24" s="31">
        <v>1</v>
      </c>
      <c r="V24" s="87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>
      <c r="A25" s="33"/>
      <c r="B25" s="89"/>
      <c r="C25" s="90"/>
      <c r="D25" s="91"/>
      <c r="E25" s="92"/>
      <c r="F25" s="497" t="s">
        <v>25</v>
      </c>
      <c r="G25" s="498"/>
      <c r="H25" s="499"/>
      <c r="I25" s="94"/>
      <c r="J25" s="94"/>
      <c r="K25" s="94"/>
      <c r="L25" s="94"/>
      <c r="M25" s="94"/>
      <c r="N25" s="94"/>
      <c r="O25" s="91"/>
      <c r="P25" s="95">
        <f>SUM(E21:E24)+SUM(P21:P24)</f>
        <v>0</v>
      </c>
      <c r="Q25" s="93"/>
      <c r="R25" s="96"/>
      <c r="S25" s="96"/>
      <c r="T25" s="96"/>
      <c r="U25" s="96"/>
      <c r="V25" s="97"/>
      <c r="W25" s="27"/>
      <c r="X25" s="13"/>
      <c r="Y25" s="13"/>
      <c r="Z25" s="13"/>
    </row>
    <row r="26" spans="1:26" ht="20.100000000000001" customHeight="1">
      <c r="A26" s="33"/>
      <c r="B26" s="98" t="s">
        <v>32</v>
      </c>
      <c r="C26" s="99"/>
      <c r="D26" s="100"/>
      <c r="E26" s="101"/>
      <c r="F26" s="454" t="s">
        <v>33</v>
      </c>
      <c r="G26" s="500"/>
      <c r="H26" s="501"/>
      <c r="I26" s="103"/>
      <c r="J26" s="103"/>
      <c r="K26" s="103"/>
      <c r="L26" s="103"/>
      <c r="M26" s="103"/>
      <c r="N26" s="103"/>
      <c r="O26" s="100"/>
      <c r="P26" s="104"/>
      <c r="Q26" s="102"/>
      <c r="R26" s="105"/>
      <c r="S26" s="105"/>
      <c r="T26" s="105"/>
      <c r="U26" s="105"/>
      <c r="V26" s="106"/>
      <c r="W26" s="27"/>
      <c r="X26" s="13"/>
      <c r="Y26" s="13"/>
      <c r="Z26" s="13"/>
    </row>
    <row r="27" spans="1:26" ht="20.100000000000001" customHeight="1">
      <c r="A27" s="33"/>
      <c r="B27" s="98"/>
      <c r="C27" s="102"/>
      <c r="D27" s="107"/>
      <c r="E27" s="108"/>
      <c r="F27" s="468" t="s">
        <v>34</v>
      </c>
      <c r="G27" s="469"/>
      <c r="H27" s="502"/>
      <c r="I27" s="59"/>
      <c r="J27" s="59"/>
      <c r="K27" s="59"/>
      <c r="L27" s="59"/>
      <c r="M27" s="59"/>
      <c r="N27" s="59"/>
      <c r="O27" s="60"/>
      <c r="P27" s="61">
        <f>E20+P20+E25+P25</f>
        <v>0</v>
      </c>
      <c r="Q27" s="36"/>
      <c r="R27" s="37"/>
      <c r="S27" s="37"/>
      <c r="T27" s="37"/>
      <c r="U27" s="37"/>
      <c r="V27" s="62"/>
      <c r="W27" s="27"/>
      <c r="X27" s="13"/>
      <c r="Y27" s="13"/>
      <c r="Z27" s="13"/>
    </row>
    <row r="28" spans="1:26" ht="20.100000000000001" customHeight="1">
      <c r="A28" s="33"/>
      <c r="B28" s="109"/>
      <c r="C28" s="110"/>
      <c r="D28" s="33"/>
      <c r="E28" s="111"/>
      <c r="F28" s="503" t="s">
        <v>35</v>
      </c>
      <c r="G28" s="503"/>
      <c r="H28" s="112">
        <f>P27-SUM('SO 01 - Bleskozvod (LPS)35221'!K74:'SO 01 - Bleskozvod (LPS)35221'!K105)</f>
        <v>0</v>
      </c>
      <c r="I28" s="113"/>
      <c r="J28" s="113"/>
      <c r="K28" s="113"/>
      <c r="L28" s="113"/>
      <c r="M28" s="113"/>
      <c r="N28" s="113"/>
      <c r="O28" s="92"/>
      <c r="P28" s="114">
        <f>ROUND(((ROUND(H28,2)*23)*1/100),2)</f>
        <v>0</v>
      </c>
      <c r="Q28" s="41"/>
      <c r="R28" s="42"/>
      <c r="S28" s="42"/>
      <c r="T28" s="42"/>
      <c r="U28" s="42"/>
      <c r="V28" s="43"/>
      <c r="W28" s="27"/>
      <c r="X28" s="13"/>
      <c r="Y28" s="13"/>
      <c r="Z28" s="13"/>
    </row>
    <row r="29" spans="1:26" ht="20.100000000000001" customHeight="1">
      <c r="A29" s="33"/>
      <c r="B29" s="109"/>
      <c r="C29" s="110"/>
      <c r="D29" s="33"/>
      <c r="E29" s="111"/>
      <c r="F29" s="457" t="s">
        <v>36</v>
      </c>
      <c r="G29" s="457"/>
      <c r="H29" s="86">
        <f>SUM('SO 01 - Bleskozvod (LPS)35221'!K74:'SO 01 - Bleskozvod (LPS)35221'!K105)</f>
        <v>0</v>
      </c>
      <c r="I29" s="74"/>
      <c r="J29" s="74"/>
      <c r="K29" s="74"/>
      <c r="L29" s="74"/>
      <c r="M29" s="74"/>
      <c r="N29" s="74"/>
      <c r="O29" s="75"/>
      <c r="P29" s="76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>
      <c r="A30" s="33"/>
      <c r="B30" s="109"/>
      <c r="C30" s="110"/>
      <c r="D30" s="33"/>
      <c r="E30" s="111"/>
      <c r="F30" s="503" t="s">
        <v>37</v>
      </c>
      <c r="G30" s="503"/>
      <c r="H30" s="115"/>
      <c r="I30" s="113"/>
      <c r="J30" s="113"/>
      <c r="K30" s="113"/>
      <c r="L30" s="113"/>
      <c r="M30" s="113"/>
      <c r="N30" s="113"/>
      <c r="O30" s="92"/>
      <c r="P30" s="116">
        <f>SUM(P27:P29)</f>
        <v>0</v>
      </c>
      <c r="Q30" s="41"/>
      <c r="R30" s="42"/>
      <c r="S30" s="42"/>
      <c r="T30" s="42"/>
      <c r="U30" s="42"/>
      <c r="V30" s="43"/>
      <c r="W30" s="27"/>
      <c r="X30" s="13"/>
      <c r="Y30" s="13"/>
      <c r="Z30" s="13"/>
    </row>
    <row r="31" spans="1:26" ht="20.100000000000001" customHeight="1">
      <c r="A31" s="33"/>
      <c r="B31" s="117"/>
      <c r="C31" s="118"/>
      <c r="D31" s="119"/>
      <c r="E31" s="120"/>
      <c r="F31" s="469"/>
      <c r="G31" s="457"/>
      <c r="H31" s="30"/>
      <c r="I31" s="31"/>
      <c r="J31" s="31"/>
      <c r="K31" s="31"/>
      <c r="L31" s="31"/>
      <c r="M31" s="31"/>
      <c r="N31" s="31"/>
      <c r="O31" s="121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>
      <c r="A32" s="33"/>
      <c r="B32" s="122" t="s">
        <v>38</v>
      </c>
      <c r="C32" s="123"/>
      <c r="D32" s="124"/>
      <c r="E32" s="105" t="s">
        <v>39</v>
      </c>
      <c r="F32" s="107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27"/>
      <c r="X32" s="13"/>
      <c r="Y32" s="13"/>
      <c r="Z32" s="13"/>
    </row>
    <row r="33" spans="1:26" ht="20.100000000000001" customHeight="1">
      <c r="A33" s="33"/>
      <c r="B33" s="98"/>
      <c r="C33" s="10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27"/>
      <c r="X33" s="13"/>
      <c r="Y33" s="13"/>
      <c r="Z33" s="13"/>
    </row>
    <row r="34" spans="1:26" ht="20.100000000000001" customHeight="1">
      <c r="A34" s="33"/>
      <c r="B34" s="109"/>
      <c r="C34" s="11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27"/>
      <c r="X34" s="13"/>
      <c r="Y34" s="13"/>
      <c r="Z34" s="13"/>
    </row>
    <row r="35" spans="1:26" ht="20.100000000000001" customHeight="1">
      <c r="A35" s="33"/>
      <c r="B35" s="109"/>
      <c r="C35" s="11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27"/>
      <c r="X35" s="13"/>
      <c r="Y35" s="13"/>
      <c r="Z35" s="13"/>
    </row>
    <row r="36" spans="1:26" ht="20.100000000000001" customHeight="1">
      <c r="A36" s="33"/>
      <c r="B36" s="109"/>
      <c r="C36" s="110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27"/>
      <c r="X36" s="13"/>
      <c r="Y36" s="13"/>
      <c r="Z36" s="13"/>
    </row>
    <row r="37" spans="1:26" ht="20.100000000000001" customHeight="1">
      <c r="A37" s="33"/>
      <c r="B37" s="117"/>
      <c r="C37" s="1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8"/>
      <c r="W37" s="27"/>
      <c r="X37" s="13"/>
      <c r="Y37" s="13"/>
      <c r="Z37" s="13"/>
    </row>
    <row r="38" spans="1:26" ht="20.100000000000001" customHeight="1">
      <c r="A38" s="33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27"/>
      <c r="X38" s="13"/>
      <c r="Y38" s="13"/>
      <c r="Z38" s="13"/>
    </row>
    <row r="39" spans="1:26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33"/>
      <c r="X39" s="13"/>
      <c r="Y39" s="13"/>
      <c r="Z39" s="13"/>
    </row>
    <row r="40" spans="1:26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33"/>
      <c r="X40" s="13"/>
      <c r="Y40" s="13"/>
      <c r="Z40" s="13"/>
    </row>
    <row r="41" spans="1:26" ht="20.100000000000001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33"/>
      <c r="X41" s="13"/>
      <c r="Y41" s="13"/>
      <c r="Z41" s="13"/>
    </row>
    <row r="42" spans="1:26" ht="20.100000000000001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33"/>
      <c r="X42" s="13"/>
      <c r="Y42" s="13"/>
      <c r="Z42" s="13"/>
    </row>
    <row r="43" spans="1:26" ht="20.100000000000001" customHeight="1">
      <c r="A43" s="12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>
      <c r="A44" s="28"/>
      <c r="B44" s="476" t="s">
        <v>40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7"/>
      <c r="W44" s="27"/>
      <c r="X44" s="13"/>
      <c r="Y44" s="13"/>
      <c r="Z44" s="13"/>
    </row>
    <row r="45" spans="1:26" ht="20.100000000000001" customHeight="1">
      <c r="A45" s="28"/>
      <c r="B45" s="134"/>
      <c r="C45" s="135"/>
      <c r="D45" s="135"/>
      <c r="E45" s="135"/>
      <c r="F45" s="135"/>
      <c r="G45" s="135"/>
      <c r="H45" s="135"/>
      <c r="I45" s="13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27"/>
      <c r="X45" s="13"/>
      <c r="Y45" s="13"/>
      <c r="Z45" s="13"/>
    </row>
    <row r="46" spans="1:26" ht="20.100000000000001" customHeight="1">
      <c r="A46" s="136"/>
      <c r="B46" s="490" t="s">
        <v>9</v>
      </c>
      <c r="C46" s="491"/>
      <c r="D46" s="491"/>
      <c r="E46" s="492"/>
      <c r="F46" s="493" t="s">
        <v>6</v>
      </c>
      <c r="G46" s="491"/>
      <c r="H46" s="492"/>
      <c r="I46" s="137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  <c r="W46" s="27"/>
      <c r="X46" s="13"/>
      <c r="Y46" s="13"/>
      <c r="Z46" s="13"/>
    </row>
    <row r="47" spans="1:26" ht="20.100000000000001" customHeight="1">
      <c r="A47" s="136"/>
      <c r="B47" s="490" t="s">
        <v>12</v>
      </c>
      <c r="C47" s="491"/>
      <c r="D47" s="491"/>
      <c r="E47" s="492"/>
      <c r="F47" s="493" t="s">
        <v>4</v>
      </c>
      <c r="G47" s="491"/>
      <c r="H47" s="492"/>
      <c r="I47" s="137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7"/>
      <c r="W47" s="27"/>
      <c r="X47" s="13"/>
      <c r="Y47" s="13"/>
      <c r="Z47" s="13"/>
    </row>
    <row r="48" spans="1:26" ht="20.100000000000001" customHeight="1">
      <c r="A48" s="136"/>
      <c r="B48" s="490" t="s">
        <v>13</v>
      </c>
      <c r="C48" s="491"/>
      <c r="D48" s="491"/>
      <c r="E48" s="492"/>
      <c r="F48" s="493" t="s">
        <v>41</v>
      </c>
      <c r="G48" s="491"/>
      <c r="H48" s="492"/>
      <c r="I48" s="137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7"/>
      <c r="W48" s="27"/>
      <c r="X48" s="13"/>
      <c r="Y48" s="13"/>
      <c r="Z48" s="13"/>
    </row>
    <row r="49" spans="1:26" ht="20.100000000000001" customHeight="1">
      <c r="A49" s="136"/>
      <c r="B49" s="494" t="s">
        <v>1</v>
      </c>
      <c r="C49" s="495"/>
      <c r="D49" s="495"/>
      <c r="E49" s="495"/>
      <c r="F49" s="495"/>
      <c r="G49" s="495"/>
      <c r="H49" s="495"/>
      <c r="I49" s="49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  <c r="W49" s="27"/>
      <c r="X49" s="13"/>
      <c r="Y49" s="13"/>
      <c r="Z49" s="13"/>
    </row>
    <row r="50" spans="1:26" ht="20.100000000000001" customHeight="1">
      <c r="A50" s="28"/>
      <c r="B50" s="138" t="s">
        <v>811</v>
      </c>
      <c r="C50" s="139"/>
      <c r="D50" s="139"/>
      <c r="E50" s="139"/>
      <c r="F50" s="139"/>
      <c r="G50" s="139"/>
      <c r="H50" s="139"/>
      <c r="I50" s="139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  <c r="W50" s="27"/>
      <c r="X50" s="13"/>
      <c r="Y50" s="13"/>
      <c r="Z50" s="13"/>
    </row>
    <row r="51" spans="1:26" ht="20.100000000000001" customHeight="1">
      <c r="A51" s="28"/>
      <c r="B51" s="138"/>
      <c r="C51" s="139"/>
      <c r="D51" s="139"/>
      <c r="E51" s="139"/>
      <c r="F51" s="139"/>
      <c r="G51" s="139"/>
      <c r="H51" s="139"/>
      <c r="I51" s="139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27"/>
      <c r="X51" s="13"/>
      <c r="Y51" s="13"/>
      <c r="Z51" s="13"/>
    </row>
    <row r="52" spans="1:26" ht="20.100000000000001" customHeight="1">
      <c r="A52" s="28"/>
      <c r="B52" s="138"/>
      <c r="C52" s="139"/>
      <c r="D52" s="139"/>
      <c r="E52" s="139"/>
      <c r="F52" s="139"/>
      <c r="G52" s="139"/>
      <c r="H52" s="139"/>
      <c r="I52" s="139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W52" s="27"/>
      <c r="X52" s="13"/>
      <c r="Y52" s="13"/>
      <c r="Z52" s="13"/>
    </row>
    <row r="53" spans="1:26" ht="20.100000000000001" customHeight="1">
      <c r="A53" s="28"/>
      <c r="B53" s="138" t="s">
        <v>42</v>
      </c>
      <c r="C53" s="139"/>
      <c r="D53" s="139"/>
      <c r="E53" s="139"/>
      <c r="F53" s="139"/>
      <c r="G53" s="139"/>
      <c r="H53" s="139"/>
      <c r="I53" s="139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7"/>
      <c r="W53" s="27"/>
      <c r="X53" s="13"/>
      <c r="Y53" s="13"/>
      <c r="Z53" s="13"/>
    </row>
    <row r="54" spans="1:26" ht="20.100000000000001" customHeight="1">
      <c r="A54" s="19"/>
      <c r="B54" s="514"/>
      <c r="C54" s="515"/>
      <c r="D54" s="140"/>
      <c r="E54" s="140" t="s">
        <v>15</v>
      </c>
      <c r="F54" s="140" t="s">
        <v>16</v>
      </c>
      <c r="G54" s="140" t="s">
        <v>25</v>
      </c>
      <c r="H54" s="140" t="s">
        <v>43</v>
      </c>
      <c r="I54" s="140" t="s">
        <v>44</v>
      </c>
      <c r="J54" s="141"/>
      <c r="K54" s="141"/>
      <c r="L54" s="141"/>
      <c r="M54" s="141"/>
      <c r="N54" s="141"/>
      <c r="O54" s="141"/>
      <c r="P54" s="141"/>
      <c r="Q54" s="142"/>
      <c r="R54" s="142"/>
      <c r="S54" s="142"/>
      <c r="T54" s="142"/>
      <c r="U54" s="142"/>
      <c r="V54" s="143"/>
      <c r="W54" s="27"/>
      <c r="X54" s="13"/>
      <c r="Y54" s="13"/>
      <c r="Z54" s="13"/>
    </row>
    <row r="55" spans="1:26" ht="20.100000000000001" customHeight="1">
      <c r="A55" s="13"/>
      <c r="B55" s="512" t="s">
        <v>57</v>
      </c>
      <c r="C55" s="513"/>
      <c r="D55" s="513"/>
      <c r="E55" s="144"/>
      <c r="F55" s="144"/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146"/>
      <c r="S55" s="146"/>
      <c r="T55" s="146"/>
      <c r="U55" s="146"/>
      <c r="V55" s="147"/>
      <c r="W55" s="27"/>
      <c r="X55" s="13"/>
      <c r="Y55" s="13"/>
      <c r="Z55" s="13"/>
    </row>
    <row r="56" spans="1:26" ht="20.100000000000001" customHeight="1">
      <c r="A56" s="13"/>
      <c r="B56" s="509" t="s">
        <v>58</v>
      </c>
      <c r="C56" s="454"/>
      <c r="D56" s="454"/>
      <c r="E56" s="58">
        <f>'SO 01 - Bleskozvod (LPS)35221'!L103</f>
        <v>0</v>
      </c>
      <c r="F56" s="58">
        <f>'SO 01 - Bleskozvod (LPS)35221'!M103</f>
        <v>0</v>
      </c>
      <c r="G56" s="58">
        <f>'SO 01 - Bleskozvod (LPS)35221'!I103</f>
        <v>0</v>
      </c>
      <c r="H56" s="148">
        <f>'SO 01 - Bleskozvod (LPS)35221'!S103</f>
        <v>0</v>
      </c>
      <c r="I56" s="148">
        <f>'SO 01 - Bleskozvod (LPS)35221'!V103</f>
        <v>0</v>
      </c>
      <c r="J56" s="148"/>
      <c r="K56" s="148"/>
      <c r="L56" s="148"/>
      <c r="M56" s="148"/>
      <c r="N56" s="148"/>
      <c r="O56" s="148"/>
      <c r="P56" s="148"/>
      <c r="Q56" s="13"/>
      <c r="R56" s="13"/>
      <c r="S56" s="13"/>
      <c r="T56" s="13"/>
      <c r="U56" s="13"/>
      <c r="V56" s="149"/>
      <c r="W56" s="27"/>
      <c r="X56" s="13"/>
      <c r="Y56" s="13"/>
      <c r="Z56" s="13"/>
    </row>
    <row r="57" spans="1:26" ht="20.100000000000001" customHeight="1">
      <c r="A57" s="13"/>
      <c r="B57" s="510" t="s">
        <v>57</v>
      </c>
      <c r="C57" s="511"/>
      <c r="D57" s="511"/>
      <c r="E57" s="150">
        <f>'SO 01 - Bleskozvod (LPS)35221'!L105</f>
        <v>0</v>
      </c>
      <c r="F57" s="150">
        <f>'SO 01 - Bleskozvod (LPS)35221'!M105</f>
        <v>0</v>
      </c>
      <c r="G57" s="150">
        <f>'SO 01 - Bleskozvod (LPS)35221'!I105</f>
        <v>0</v>
      </c>
      <c r="H57" s="151">
        <f>'SO 01 - Bleskozvod (LPS)35221'!S105</f>
        <v>0</v>
      </c>
      <c r="I57" s="151">
        <f>'SO 01 - Bleskozvod (LPS)35221'!V105</f>
        <v>0</v>
      </c>
      <c r="J57" s="151"/>
      <c r="K57" s="151"/>
      <c r="L57" s="151"/>
      <c r="M57" s="151"/>
      <c r="N57" s="151"/>
      <c r="O57" s="151"/>
      <c r="P57" s="151"/>
      <c r="Q57" s="13"/>
      <c r="R57" s="13"/>
      <c r="S57" s="13"/>
      <c r="T57" s="13"/>
      <c r="U57" s="13"/>
      <c r="V57" s="149"/>
      <c r="W57" s="27"/>
      <c r="X57" s="13"/>
      <c r="Y57" s="13"/>
      <c r="Z57" s="13"/>
    </row>
    <row r="58" spans="1:26" ht="20.100000000000001" customHeight="1">
      <c r="A58" s="13"/>
      <c r="B58" s="509"/>
      <c r="C58" s="454"/>
      <c r="D58" s="454"/>
      <c r="E58" s="58"/>
      <c r="F58" s="58"/>
      <c r="G58" s="58"/>
      <c r="H58" s="148"/>
      <c r="I58" s="148"/>
      <c r="J58" s="148"/>
      <c r="K58" s="148"/>
      <c r="L58" s="148"/>
      <c r="M58" s="148"/>
      <c r="N58" s="148"/>
      <c r="O58" s="148"/>
      <c r="P58" s="148"/>
      <c r="Q58" s="13"/>
      <c r="R58" s="13"/>
      <c r="S58" s="13"/>
      <c r="T58" s="13"/>
      <c r="U58" s="13"/>
      <c r="V58" s="149"/>
      <c r="W58" s="27"/>
      <c r="X58" s="13"/>
      <c r="Y58" s="13"/>
      <c r="Z58" s="13"/>
    </row>
    <row r="59" spans="1:26" ht="20.100000000000001" customHeight="1">
      <c r="A59" s="152"/>
      <c r="B59" s="523" t="s">
        <v>59</v>
      </c>
      <c r="C59" s="524"/>
      <c r="D59" s="524"/>
      <c r="E59" s="153">
        <f>'SO 01 - Bleskozvod (LPS)35221'!L106</f>
        <v>0</v>
      </c>
      <c r="F59" s="153">
        <f>'SO 01 - Bleskozvod (LPS)35221'!M106</f>
        <v>0</v>
      </c>
      <c r="G59" s="153">
        <f>'SO 01 - Bleskozvod (LPS)35221'!I106</f>
        <v>0</v>
      </c>
      <c r="H59" s="154">
        <f>'SO 01 - Bleskozvod (LPS)35221'!S106</f>
        <v>0</v>
      </c>
      <c r="I59" s="154">
        <f>'SO 01 - Bleskozvod (LPS)35221'!V106</f>
        <v>0</v>
      </c>
      <c r="J59" s="155"/>
      <c r="K59" s="155"/>
      <c r="L59" s="155"/>
      <c r="M59" s="155"/>
      <c r="N59" s="155"/>
      <c r="O59" s="155"/>
      <c r="P59" s="155"/>
      <c r="Q59" s="156"/>
      <c r="R59" s="156"/>
      <c r="S59" s="156"/>
      <c r="T59" s="156"/>
      <c r="U59" s="156"/>
      <c r="V59" s="157"/>
      <c r="W59" s="27"/>
      <c r="X59" s="13"/>
      <c r="Y59" s="13"/>
      <c r="Z59" s="13"/>
    </row>
    <row r="60" spans="1:26" ht="20.100000000000001" customHeight="1">
      <c r="A60" s="126"/>
      <c r="B60" s="126"/>
      <c r="C60" s="126"/>
      <c r="D60" s="126"/>
      <c r="E60" s="158"/>
      <c r="F60" s="158"/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26"/>
      <c r="R60" s="126"/>
      <c r="S60" s="126"/>
      <c r="T60" s="126"/>
      <c r="U60" s="126"/>
      <c r="V60" s="126"/>
      <c r="W60" s="27"/>
      <c r="X60" s="13"/>
      <c r="Y60" s="13"/>
      <c r="Z60" s="13"/>
    </row>
    <row r="61" spans="1:26" ht="20.100000000000001" customHeight="1">
      <c r="A61" s="126"/>
      <c r="B61" s="126"/>
      <c r="C61" s="126"/>
      <c r="D61" s="126"/>
      <c r="E61" s="158"/>
      <c r="F61" s="158"/>
      <c r="G61" s="158"/>
      <c r="H61" s="159"/>
      <c r="I61" s="159"/>
      <c r="J61" s="159"/>
      <c r="K61" s="159"/>
      <c r="L61" s="159"/>
      <c r="M61" s="159"/>
      <c r="N61" s="159"/>
      <c r="O61" s="159"/>
      <c r="P61" s="159"/>
      <c r="Q61" s="126"/>
      <c r="R61" s="126"/>
      <c r="S61" s="126"/>
      <c r="T61" s="126"/>
      <c r="U61" s="126"/>
      <c r="V61" s="126"/>
      <c r="W61" s="27"/>
      <c r="X61" s="13"/>
      <c r="Y61" s="13"/>
      <c r="Z61" s="13"/>
    </row>
    <row r="62" spans="1:26" ht="20.100000000000001" customHeight="1">
      <c r="A62" s="126"/>
      <c r="B62" s="9"/>
      <c r="C62" s="9"/>
      <c r="D62" s="9"/>
      <c r="E62" s="160"/>
      <c r="F62" s="160"/>
      <c r="G62" s="160"/>
      <c r="H62" s="161"/>
      <c r="I62" s="161"/>
      <c r="J62" s="161"/>
      <c r="K62" s="161"/>
      <c r="L62" s="161"/>
      <c r="M62" s="161"/>
      <c r="N62" s="161"/>
      <c r="O62" s="161"/>
      <c r="P62" s="161"/>
      <c r="Q62" s="9"/>
      <c r="R62" s="9"/>
      <c r="S62" s="9"/>
      <c r="T62" s="9"/>
      <c r="U62" s="9"/>
      <c r="V62" s="9"/>
      <c r="W62" s="27"/>
      <c r="X62" s="13"/>
      <c r="Y62" s="13"/>
      <c r="Z62" s="13"/>
    </row>
    <row r="63" spans="1:26" ht="35.1" customHeight="1">
      <c r="A63" s="13"/>
      <c r="B63" s="525" t="s">
        <v>60</v>
      </c>
      <c r="C63" s="526"/>
      <c r="D63" s="526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7"/>
      <c r="W63" s="27"/>
      <c r="X63" s="13"/>
      <c r="Y63" s="13"/>
      <c r="Z63" s="13"/>
    </row>
    <row r="64" spans="1:26" ht="20.100000000000001" customHeight="1">
      <c r="A64" s="33"/>
      <c r="B64" s="122"/>
      <c r="C64" s="124"/>
      <c r="D64" s="124"/>
      <c r="E64" s="162"/>
      <c r="F64" s="162"/>
      <c r="G64" s="162"/>
      <c r="H64" s="163"/>
      <c r="I64" s="163"/>
      <c r="J64" s="163"/>
      <c r="K64" s="163"/>
      <c r="L64" s="163"/>
      <c r="M64" s="163"/>
      <c r="N64" s="163"/>
      <c r="O64" s="163"/>
      <c r="P64" s="163"/>
      <c r="Q64" s="124"/>
      <c r="R64" s="124"/>
      <c r="S64" s="124"/>
      <c r="T64" s="124"/>
      <c r="U64" s="124"/>
      <c r="V64" s="125"/>
      <c r="W64" s="27"/>
      <c r="X64" s="13"/>
      <c r="Y64" s="13"/>
      <c r="Z64" s="13"/>
    </row>
    <row r="65" spans="1:26" ht="20.100000000000001" customHeight="1">
      <c r="A65" s="164"/>
      <c r="B65" s="506" t="s">
        <v>9</v>
      </c>
      <c r="C65" s="507"/>
      <c r="D65" s="507"/>
      <c r="E65" s="508"/>
      <c r="F65" s="165"/>
      <c r="G65" s="165"/>
      <c r="H65" s="166" t="s">
        <v>6</v>
      </c>
      <c r="I65" s="529"/>
      <c r="J65" s="530"/>
      <c r="K65" s="530"/>
      <c r="L65" s="530"/>
      <c r="M65" s="530"/>
      <c r="N65" s="530"/>
      <c r="O65" s="530"/>
      <c r="P65" s="531"/>
      <c r="Q65" s="105"/>
      <c r="R65" s="105"/>
      <c r="S65" s="105"/>
      <c r="T65" s="105"/>
      <c r="U65" s="105"/>
      <c r="V65" s="106"/>
      <c r="W65" s="27"/>
      <c r="X65" s="13"/>
      <c r="Y65" s="13"/>
      <c r="Z65" s="13"/>
    </row>
    <row r="66" spans="1:26" ht="20.100000000000001" customHeight="1">
      <c r="A66" s="164"/>
      <c r="B66" s="494" t="s">
        <v>12</v>
      </c>
      <c r="C66" s="495"/>
      <c r="D66" s="495"/>
      <c r="E66" s="496"/>
      <c r="F66" s="167"/>
      <c r="G66" s="167"/>
      <c r="H66" s="168" t="s">
        <v>4</v>
      </c>
      <c r="I66" s="168"/>
      <c r="J66" s="159"/>
      <c r="K66" s="159"/>
      <c r="L66" s="159"/>
      <c r="M66" s="159"/>
      <c r="N66" s="159"/>
      <c r="O66" s="159"/>
      <c r="P66" s="159"/>
      <c r="Q66" s="126"/>
      <c r="R66" s="126"/>
      <c r="S66" s="126"/>
      <c r="T66" s="126"/>
      <c r="U66" s="126"/>
      <c r="V66" s="127"/>
      <c r="W66" s="27"/>
      <c r="X66" s="13"/>
      <c r="Y66" s="13"/>
      <c r="Z66" s="13"/>
    </row>
    <row r="67" spans="1:26" ht="20.100000000000001" customHeight="1">
      <c r="A67" s="164"/>
      <c r="B67" s="494" t="s">
        <v>13</v>
      </c>
      <c r="C67" s="495"/>
      <c r="D67" s="495"/>
      <c r="E67" s="496"/>
      <c r="F67" s="167"/>
      <c r="G67" s="167"/>
      <c r="H67" s="168" t="s">
        <v>61</v>
      </c>
      <c r="I67" s="168" t="s">
        <v>8</v>
      </c>
      <c r="J67" s="159"/>
      <c r="K67" s="159"/>
      <c r="L67" s="159"/>
      <c r="M67" s="159"/>
      <c r="N67" s="159"/>
      <c r="O67" s="159"/>
      <c r="P67" s="159"/>
      <c r="Q67" s="126"/>
      <c r="R67" s="126"/>
      <c r="S67" s="126"/>
      <c r="T67" s="126"/>
      <c r="U67" s="126"/>
      <c r="V67" s="127"/>
      <c r="W67" s="27"/>
      <c r="X67" s="13"/>
      <c r="Y67" s="13"/>
      <c r="Z67" s="13"/>
    </row>
    <row r="68" spans="1:26" ht="20.100000000000001" customHeight="1">
      <c r="A68" s="33"/>
      <c r="B68" s="138" t="s">
        <v>62</v>
      </c>
      <c r="C68" s="169"/>
      <c r="D68" s="169"/>
      <c r="E68" s="170"/>
      <c r="F68" s="170"/>
      <c r="G68" s="170"/>
      <c r="H68" s="171"/>
      <c r="I68" s="171"/>
      <c r="J68" s="159"/>
      <c r="K68" s="159"/>
      <c r="L68" s="159"/>
      <c r="M68" s="159"/>
      <c r="N68" s="159"/>
      <c r="O68" s="159"/>
      <c r="P68" s="159"/>
      <c r="Q68" s="126"/>
      <c r="R68" s="126"/>
      <c r="S68" s="126"/>
      <c r="T68" s="126"/>
      <c r="U68" s="126"/>
      <c r="V68" s="127"/>
      <c r="W68" s="27"/>
      <c r="X68" s="13"/>
      <c r="Y68" s="13"/>
      <c r="Z68" s="13"/>
    </row>
    <row r="69" spans="1:26" ht="20.100000000000001" customHeight="1">
      <c r="A69" s="33"/>
      <c r="B69" s="138" t="s">
        <v>811</v>
      </c>
      <c r="C69" s="169"/>
      <c r="D69" s="169"/>
      <c r="E69" s="170"/>
      <c r="F69" s="170"/>
      <c r="G69" s="170"/>
      <c r="H69" s="171"/>
      <c r="I69" s="171"/>
      <c r="J69" s="159"/>
      <c r="K69" s="159"/>
      <c r="L69" s="159"/>
      <c r="M69" s="159"/>
      <c r="N69" s="159"/>
      <c r="O69" s="159"/>
      <c r="P69" s="159"/>
      <c r="Q69" s="126"/>
      <c r="R69" s="126"/>
      <c r="S69" s="126"/>
      <c r="T69" s="126"/>
      <c r="U69" s="126"/>
      <c r="V69" s="127"/>
      <c r="W69" s="27"/>
      <c r="X69" s="13"/>
      <c r="Y69" s="13"/>
      <c r="Z69" s="13"/>
    </row>
    <row r="70" spans="1:26" ht="20.100000000000001" customHeight="1">
      <c r="A70" s="33"/>
      <c r="B70" s="138"/>
      <c r="C70" s="169"/>
      <c r="D70" s="169"/>
      <c r="E70" s="170"/>
      <c r="F70" s="170"/>
      <c r="G70" s="170"/>
      <c r="H70" s="171"/>
      <c r="I70" s="171"/>
      <c r="J70" s="159"/>
      <c r="K70" s="159"/>
      <c r="L70" s="159"/>
      <c r="M70" s="159"/>
      <c r="N70" s="159"/>
      <c r="O70" s="159"/>
      <c r="P70" s="159"/>
      <c r="Q70" s="126"/>
      <c r="R70" s="126"/>
      <c r="S70" s="126"/>
      <c r="T70" s="126"/>
      <c r="U70" s="126"/>
      <c r="V70" s="127"/>
      <c r="W70" s="27"/>
      <c r="X70" s="13"/>
      <c r="Y70" s="13"/>
      <c r="Z70" s="13"/>
    </row>
    <row r="71" spans="1:26" ht="20.100000000000001" customHeight="1">
      <c r="A71" s="33"/>
      <c r="B71" s="138"/>
      <c r="C71" s="169"/>
      <c r="D71" s="169"/>
      <c r="E71" s="170"/>
      <c r="F71" s="170"/>
      <c r="G71" s="170"/>
      <c r="H71" s="171"/>
      <c r="I71" s="171"/>
      <c r="J71" s="159"/>
      <c r="K71" s="159"/>
      <c r="L71" s="159"/>
      <c r="M71" s="159"/>
      <c r="N71" s="159"/>
      <c r="O71" s="159"/>
      <c r="P71" s="159"/>
      <c r="Q71" s="126"/>
      <c r="R71" s="126"/>
      <c r="S71" s="126"/>
      <c r="T71" s="126"/>
      <c r="U71" s="126"/>
      <c r="V71" s="127"/>
      <c r="W71" s="27"/>
      <c r="X71" s="13"/>
      <c r="Y71" s="13"/>
      <c r="Z71" s="13"/>
    </row>
    <row r="72" spans="1:26" ht="20.100000000000001" customHeight="1">
      <c r="A72" s="33"/>
      <c r="B72" s="172" t="s">
        <v>42</v>
      </c>
      <c r="C72" s="173"/>
      <c r="D72" s="173"/>
      <c r="E72" s="170"/>
      <c r="F72" s="170"/>
      <c r="G72" s="170"/>
      <c r="H72" s="171"/>
      <c r="I72" s="171"/>
      <c r="J72" s="159"/>
      <c r="K72" s="159"/>
      <c r="L72" s="159"/>
      <c r="M72" s="159"/>
      <c r="N72" s="159"/>
      <c r="O72" s="159"/>
      <c r="P72" s="159"/>
      <c r="Q72" s="126"/>
      <c r="R72" s="126"/>
      <c r="S72" s="126"/>
      <c r="T72" s="126"/>
      <c r="U72" s="126"/>
      <c r="V72" s="127"/>
      <c r="W72" s="27"/>
      <c r="X72" s="13"/>
      <c r="Y72" s="13"/>
      <c r="Z72" s="13"/>
    </row>
    <row r="73" spans="1:26">
      <c r="A73" s="19"/>
      <c r="B73" s="174" t="s">
        <v>63</v>
      </c>
      <c r="C73" s="140" t="s">
        <v>64</v>
      </c>
      <c r="D73" s="140" t="s">
        <v>65</v>
      </c>
      <c r="E73" s="175"/>
      <c r="F73" s="175" t="s">
        <v>66</v>
      </c>
      <c r="G73" s="175" t="s">
        <v>67</v>
      </c>
      <c r="H73" s="176" t="s">
        <v>68</v>
      </c>
      <c r="I73" s="176" t="s">
        <v>69</v>
      </c>
      <c r="J73" s="176"/>
      <c r="K73" s="176"/>
      <c r="L73" s="176"/>
      <c r="M73" s="176"/>
      <c r="N73" s="176"/>
      <c r="O73" s="176"/>
      <c r="P73" s="176" t="s">
        <v>70</v>
      </c>
      <c r="Q73" s="140"/>
      <c r="R73" s="140"/>
      <c r="S73" s="140" t="s">
        <v>71</v>
      </c>
      <c r="T73" s="140"/>
      <c r="U73" s="140"/>
      <c r="V73" s="177" t="s">
        <v>72</v>
      </c>
      <c r="W73" s="27"/>
      <c r="X73" s="13"/>
      <c r="Y73" s="13"/>
      <c r="Z73" s="13"/>
    </row>
    <row r="74" spans="1:26">
      <c r="A74" s="13"/>
      <c r="B74" s="48"/>
      <c r="C74" s="178"/>
      <c r="D74" s="513" t="s">
        <v>57</v>
      </c>
      <c r="E74" s="513"/>
      <c r="F74" s="144"/>
      <c r="G74" s="179"/>
      <c r="H74" s="144"/>
      <c r="I74" s="144"/>
      <c r="J74" s="145"/>
      <c r="K74" s="145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80"/>
      <c r="W74" s="27"/>
      <c r="X74" s="13"/>
      <c r="Y74" s="13"/>
      <c r="Z74" s="13"/>
    </row>
    <row r="75" spans="1:26">
      <c r="A75" s="13"/>
      <c r="B75" s="55"/>
      <c r="C75" s="181" t="s">
        <v>294</v>
      </c>
      <c r="D75" s="519" t="s">
        <v>295</v>
      </c>
      <c r="E75" s="519"/>
      <c r="F75" s="58"/>
      <c r="G75" s="182"/>
      <c r="H75" s="58"/>
      <c r="I75" s="58"/>
      <c r="J75" s="148"/>
      <c r="K75" s="148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3"/>
      <c r="W75" s="27"/>
      <c r="X75" s="13"/>
      <c r="Y75" s="13"/>
      <c r="Z75" s="13"/>
    </row>
    <row r="76" spans="1:26" ht="24.95" customHeight="1">
      <c r="A76" s="184"/>
      <c r="B76" s="185">
        <v>1</v>
      </c>
      <c r="C76" s="186" t="s">
        <v>812</v>
      </c>
      <c r="D76" s="520" t="s">
        <v>813</v>
      </c>
      <c r="E76" s="520"/>
      <c r="F76" s="187" t="s">
        <v>256</v>
      </c>
      <c r="G76" s="188">
        <v>4</v>
      </c>
      <c r="H76" s="189"/>
      <c r="I76" s="187">
        <f t="shared" ref="I76:I102" si="0">ROUND(G76*(H76),2)</f>
        <v>0</v>
      </c>
      <c r="J76" s="190">
        <f t="shared" ref="J76:J102" si="1">ROUND(G76*(N76),2)</f>
        <v>0</v>
      </c>
      <c r="K76" s="148">
        <f t="shared" ref="K76:K102" si="2">ROUND(G76*(O76),2)</f>
        <v>0</v>
      </c>
      <c r="L76" s="182">
        <f t="shared" ref="L76:L102" si="3">ROUND(G76*(H76),2)</f>
        <v>0</v>
      </c>
      <c r="M76" s="182"/>
      <c r="N76" s="182">
        <v>0</v>
      </c>
      <c r="O76" s="182"/>
      <c r="P76" s="182">
        <v>0</v>
      </c>
      <c r="Q76" s="182"/>
      <c r="R76" s="182">
        <v>0</v>
      </c>
      <c r="S76" s="182">
        <f t="shared" ref="S76:S102" si="4">ROUND(G76*(P76),3)</f>
        <v>0</v>
      </c>
      <c r="T76" s="182"/>
      <c r="U76" s="182"/>
      <c r="V76" s="183">
        <f t="shared" ref="V76:V102" si="5">ROUND(G76*(X76),3)</f>
        <v>0</v>
      </c>
      <c r="W76" s="27"/>
      <c r="X76" s="13">
        <v>0</v>
      </c>
      <c r="Y76" s="13"/>
      <c r="Z76" s="13">
        <v>0</v>
      </c>
    </row>
    <row r="77" spans="1:26" ht="24.95" customHeight="1">
      <c r="A77" s="204"/>
      <c r="B77" s="205">
        <v>2</v>
      </c>
      <c r="C77" s="206" t="s">
        <v>814</v>
      </c>
      <c r="D77" s="532" t="s">
        <v>815</v>
      </c>
      <c r="E77" s="532"/>
      <c r="F77" s="208" t="s">
        <v>256</v>
      </c>
      <c r="G77" s="209">
        <v>4</v>
      </c>
      <c r="H77" s="210"/>
      <c r="I77" s="208">
        <f t="shared" si="0"/>
        <v>0</v>
      </c>
      <c r="J77" s="211">
        <f t="shared" si="1"/>
        <v>0</v>
      </c>
      <c r="K77" s="196">
        <f t="shared" si="2"/>
        <v>0</v>
      </c>
      <c r="L77" s="195">
        <f t="shared" si="3"/>
        <v>0</v>
      </c>
      <c r="M77" s="195"/>
      <c r="N77" s="195">
        <v>0</v>
      </c>
      <c r="O77" s="195"/>
      <c r="P77" s="195">
        <v>0</v>
      </c>
      <c r="Q77" s="195"/>
      <c r="R77" s="195">
        <v>0</v>
      </c>
      <c r="S77" s="195">
        <f t="shared" si="4"/>
        <v>0</v>
      </c>
      <c r="T77" s="195"/>
      <c r="U77" s="195"/>
      <c r="V77" s="197">
        <f t="shared" si="5"/>
        <v>0</v>
      </c>
      <c r="W77" s="198"/>
      <c r="X77" s="191">
        <v>0</v>
      </c>
      <c r="Y77" s="191"/>
      <c r="Z77" s="191">
        <v>0</v>
      </c>
    </row>
    <row r="78" spans="1:26" ht="24.95" customHeight="1">
      <c r="A78" s="204"/>
      <c r="B78" s="205">
        <v>3</v>
      </c>
      <c r="C78" s="206" t="s">
        <v>816</v>
      </c>
      <c r="D78" s="532" t="s">
        <v>817</v>
      </c>
      <c r="E78" s="532"/>
      <c r="F78" s="208" t="s">
        <v>256</v>
      </c>
      <c r="G78" s="209">
        <v>16</v>
      </c>
      <c r="H78" s="210"/>
      <c r="I78" s="208">
        <f t="shared" si="0"/>
        <v>0</v>
      </c>
      <c r="J78" s="211">
        <f t="shared" si="1"/>
        <v>0</v>
      </c>
      <c r="K78" s="196">
        <f t="shared" si="2"/>
        <v>0</v>
      </c>
      <c r="L78" s="195">
        <f t="shared" si="3"/>
        <v>0</v>
      </c>
      <c r="M78" s="195"/>
      <c r="N78" s="195">
        <v>0</v>
      </c>
      <c r="O78" s="195"/>
      <c r="P78" s="195">
        <v>0</v>
      </c>
      <c r="Q78" s="195"/>
      <c r="R78" s="195">
        <v>0</v>
      </c>
      <c r="S78" s="195">
        <f t="shared" si="4"/>
        <v>0</v>
      </c>
      <c r="T78" s="195"/>
      <c r="U78" s="195"/>
      <c r="V78" s="197">
        <f t="shared" si="5"/>
        <v>0</v>
      </c>
      <c r="W78" s="198"/>
      <c r="X78" s="191">
        <v>0</v>
      </c>
      <c r="Y78" s="191"/>
      <c r="Z78" s="191">
        <v>0</v>
      </c>
    </row>
    <row r="79" spans="1:26" ht="24.95" customHeight="1">
      <c r="A79" s="204"/>
      <c r="B79" s="205">
        <v>4</v>
      </c>
      <c r="C79" s="206" t="s">
        <v>818</v>
      </c>
      <c r="D79" s="532" t="s">
        <v>819</v>
      </c>
      <c r="E79" s="532"/>
      <c r="F79" s="208" t="s">
        <v>256</v>
      </c>
      <c r="G79" s="209">
        <v>64</v>
      </c>
      <c r="H79" s="210"/>
      <c r="I79" s="208">
        <f t="shared" si="0"/>
        <v>0</v>
      </c>
      <c r="J79" s="211">
        <f t="shared" si="1"/>
        <v>0</v>
      </c>
      <c r="K79" s="196">
        <f t="shared" si="2"/>
        <v>0</v>
      </c>
      <c r="L79" s="195">
        <f t="shared" si="3"/>
        <v>0</v>
      </c>
      <c r="M79" s="195"/>
      <c r="N79" s="195">
        <v>0</v>
      </c>
      <c r="O79" s="195"/>
      <c r="P79" s="195">
        <v>0</v>
      </c>
      <c r="Q79" s="195"/>
      <c r="R79" s="195">
        <v>0</v>
      </c>
      <c r="S79" s="195">
        <f t="shared" si="4"/>
        <v>0</v>
      </c>
      <c r="T79" s="195"/>
      <c r="U79" s="195"/>
      <c r="V79" s="197">
        <f t="shared" si="5"/>
        <v>0</v>
      </c>
      <c r="W79" s="198"/>
      <c r="X79" s="191">
        <v>0</v>
      </c>
      <c r="Y79" s="191"/>
      <c r="Z79" s="191">
        <v>0</v>
      </c>
    </row>
    <row r="80" spans="1:26" ht="24.95" customHeight="1">
      <c r="A80" s="204"/>
      <c r="B80" s="205">
        <v>5</v>
      </c>
      <c r="C80" s="206" t="s">
        <v>820</v>
      </c>
      <c r="D80" s="532" t="s">
        <v>821</v>
      </c>
      <c r="E80" s="532"/>
      <c r="F80" s="208" t="s">
        <v>256</v>
      </c>
      <c r="G80" s="209">
        <v>4</v>
      </c>
      <c r="H80" s="210"/>
      <c r="I80" s="208">
        <f t="shared" si="0"/>
        <v>0</v>
      </c>
      <c r="J80" s="211">
        <f t="shared" si="1"/>
        <v>0</v>
      </c>
      <c r="K80" s="196">
        <f t="shared" si="2"/>
        <v>0</v>
      </c>
      <c r="L80" s="195">
        <f t="shared" si="3"/>
        <v>0</v>
      </c>
      <c r="M80" s="195"/>
      <c r="N80" s="195">
        <v>0</v>
      </c>
      <c r="O80" s="195"/>
      <c r="P80" s="195">
        <v>0</v>
      </c>
      <c r="Q80" s="195"/>
      <c r="R80" s="195">
        <v>0</v>
      </c>
      <c r="S80" s="195">
        <f t="shared" si="4"/>
        <v>0</v>
      </c>
      <c r="T80" s="195"/>
      <c r="U80" s="195"/>
      <c r="V80" s="197">
        <f t="shared" si="5"/>
        <v>0</v>
      </c>
      <c r="W80" s="198"/>
      <c r="X80" s="191">
        <v>0</v>
      </c>
      <c r="Y80" s="191"/>
      <c r="Z80" s="191">
        <v>0</v>
      </c>
    </row>
    <row r="81" spans="1:26" ht="24.95" customHeight="1">
      <c r="A81" s="204"/>
      <c r="B81" s="205">
        <v>6</v>
      </c>
      <c r="C81" s="206" t="s">
        <v>822</v>
      </c>
      <c r="D81" s="532" t="s">
        <v>823</v>
      </c>
      <c r="E81" s="532"/>
      <c r="F81" s="208" t="s">
        <v>256</v>
      </c>
      <c r="G81" s="209">
        <v>4</v>
      </c>
      <c r="H81" s="210"/>
      <c r="I81" s="208">
        <f t="shared" si="0"/>
        <v>0</v>
      </c>
      <c r="J81" s="211">
        <f t="shared" si="1"/>
        <v>0</v>
      </c>
      <c r="K81" s="196">
        <f t="shared" si="2"/>
        <v>0</v>
      </c>
      <c r="L81" s="195">
        <f t="shared" si="3"/>
        <v>0</v>
      </c>
      <c r="M81" s="195"/>
      <c r="N81" s="195">
        <v>0</v>
      </c>
      <c r="O81" s="195"/>
      <c r="P81" s="195">
        <v>0</v>
      </c>
      <c r="Q81" s="195"/>
      <c r="R81" s="195">
        <v>0</v>
      </c>
      <c r="S81" s="195">
        <f t="shared" si="4"/>
        <v>0</v>
      </c>
      <c r="T81" s="195"/>
      <c r="U81" s="195"/>
      <c r="V81" s="197">
        <f t="shared" si="5"/>
        <v>0</v>
      </c>
      <c r="W81" s="198"/>
      <c r="X81" s="191">
        <v>0</v>
      </c>
      <c r="Y81" s="191"/>
      <c r="Z81" s="191">
        <v>0</v>
      </c>
    </row>
    <row r="82" spans="1:26" ht="24.95" customHeight="1">
      <c r="A82" s="204"/>
      <c r="B82" s="205">
        <v>7</v>
      </c>
      <c r="C82" s="206" t="s">
        <v>824</v>
      </c>
      <c r="D82" s="532" t="s">
        <v>825</v>
      </c>
      <c r="E82" s="532"/>
      <c r="F82" s="208" t="s">
        <v>169</v>
      </c>
      <c r="G82" s="209">
        <v>80</v>
      </c>
      <c r="H82" s="210"/>
      <c r="I82" s="208">
        <f t="shared" si="0"/>
        <v>0</v>
      </c>
      <c r="J82" s="211">
        <f t="shared" si="1"/>
        <v>0</v>
      </c>
      <c r="K82" s="196">
        <f t="shared" si="2"/>
        <v>0</v>
      </c>
      <c r="L82" s="195">
        <f t="shared" si="3"/>
        <v>0</v>
      </c>
      <c r="M82" s="195"/>
      <c r="N82" s="195">
        <v>0</v>
      </c>
      <c r="O82" s="195"/>
      <c r="P82" s="195">
        <v>0</v>
      </c>
      <c r="Q82" s="195"/>
      <c r="R82" s="195">
        <v>0</v>
      </c>
      <c r="S82" s="195">
        <f t="shared" si="4"/>
        <v>0</v>
      </c>
      <c r="T82" s="195"/>
      <c r="U82" s="195"/>
      <c r="V82" s="197">
        <f t="shared" si="5"/>
        <v>0</v>
      </c>
      <c r="W82" s="198"/>
      <c r="X82" s="191">
        <v>0</v>
      </c>
      <c r="Y82" s="191"/>
      <c r="Z82" s="191">
        <v>0</v>
      </c>
    </row>
    <row r="83" spans="1:26" ht="24.95" customHeight="1">
      <c r="A83" s="204"/>
      <c r="B83" s="205">
        <v>8</v>
      </c>
      <c r="C83" s="206" t="s">
        <v>826</v>
      </c>
      <c r="D83" s="532" t="s">
        <v>827</v>
      </c>
      <c r="E83" s="532"/>
      <c r="F83" s="208" t="s">
        <v>256</v>
      </c>
      <c r="G83" s="209">
        <v>50</v>
      </c>
      <c r="H83" s="210"/>
      <c r="I83" s="208">
        <f t="shared" si="0"/>
        <v>0</v>
      </c>
      <c r="J83" s="211">
        <f t="shared" si="1"/>
        <v>0</v>
      </c>
      <c r="K83" s="196">
        <f t="shared" si="2"/>
        <v>0</v>
      </c>
      <c r="L83" s="195">
        <f t="shared" si="3"/>
        <v>0</v>
      </c>
      <c r="M83" s="195"/>
      <c r="N83" s="195">
        <v>0</v>
      </c>
      <c r="O83" s="195"/>
      <c r="P83" s="195">
        <v>0</v>
      </c>
      <c r="Q83" s="195"/>
      <c r="R83" s="195">
        <v>0</v>
      </c>
      <c r="S83" s="195">
        <f t="shared" si="4"/>
        <v>0</v>
      </c>
      <c r="T83" s="195"/>
      <c r="U83" s="195"/>
      <c r="V83" s="197">
        <f t="shared" si="5"/>
        <v>0</v>
      </c>
      <c r="W83" s="198"/>
      <c r="X83" s="191">
        <v>0</v>
      </c>
      <c r="Y83" s="191"/>
      <c r="Z83" s="191">
        <v>0</v>
      </c>
    </row>
    <row r="84" spans="1:26" ht="24.95" customHeight="1">
      <c r="A84" s="204"/>
      <c r="B84" s="205">
        <v>9</v>
      </c>
      <c r="C84" s="206" t="s">
        <v>828</v>
      </c>
      <c r="D84" s="532" t="s">
        <v>829</v>
      </c>
      <c r="E84" s="532"/>
      <c r="F84" s="208" t="s">
        <v>256</v>
      </c>
      <c r="G84" s="209">
        <v>20</v>
      </c>
      <c r="H84" s="210"/>
      <c r="I84" s="208">
        <f t="shared" si="0"/>
        <v>0</v>
      </c>
      <c r="J84" s="211">
        <f t="shared" si="1"/>
        <v>0</v>
      </c>
      <c r="K84" s="196">
        <f t="shared" si="2"/>
        <v>0</v>
      </c>
      <c r="L84" s="195">
        <f t="shared" si="3"/>
        <v>0</v>
      </c>
      <c r="M84" s="195"/>
      <c r="N84" s="195">
        <v>0</v>
      </c>
      <c r="O84" s="195"/>
      <c r="P84" s="195">
        <v>0</v>
      </c>
      <c r="Q84" s="195"/>
      <c r="R84" s="195">
        <v>0</v>
      </c>
      <c r="S84" s="195">
        <f t="shared" si="4"/>
        <v>0</v>
      </c>
      <c r="T84" s="195"/>
      <c r="U84" s="195"/>
      <c r="V84" s="197">
        <f t="shared" si="5"/>
        <v>0</v>
      </c>
      <c r="W84" s="198"/>
      <c r="X84" s="191">
        <v>0</v>
      </c>
      <c r="Y84" s="191"/>
      <c r="Z84" s="191">
        <v>0</v>
      </c>
    </row>
    <row r="85" spans="1:26" ht="24.95" customHeight="1">
      <c r="A85" s="204"/>
      <c r="B85" s="205">
        <v>10</v>
      </c>
      <c r="C85" s="206" t="s">
        <v>830</v>
      </c>
      <c r="D85" s="532" t="s">
        <v>831</v>
      </c>
      <c r="E85" s="532"/>
      <c r="F85" s="208" t="s">
        <v>256</v>
      </c>
      <c r="G85" s="209">
        <v>5</v>
      </c>
      <c r="H85" s="210"/>
      <c r="I85" s="208">
        <f t="shared" si="0"/>
        <v>0</v>
      </c>
      <c r="J85" s="211">
        <f t="shared" si="1"/>
        <v>0</v>
      </c>
      <c r="K85" s="196">
        <f t="shared" si="2"/>
        <v>0</v>
      </c>
      <c r="L85" s="195">
        <f t="shared" si="3"/>
        <v>0</v>
      </c>
      <c r="M85" s="195"/>
      <c r="N85" s="195">
        <v>0</v>
      </c>
      <c r="O85" s="195"/>
      <c r="P85" s="195">
        <v>0</v>
      </c>
      <c r="Q85" s="195"/>
      <c r="R85" s="195">
        <v>0</v>
      </c>
      <c r="S85" s="195">
        <f t="shared" si="4"/>
        <v>0</v>
      </c>
      <c r="T85" s="195"/>
      <c r="U85" s="195"/>
      <c r="V85" s="197">
        <f t="shared" si="5"/>
        <v>0</v>
      </c>
      <c r="W85" s="198"/>
      <c r="X85" s="191">
        <v>0</v>
      </c>
      <c r="Y85" s="191"/>
      <c r="Z85" s="191">
        <v>0</v>
      </c>
    </row>
    <row r="86" spans="1:26" ht="24.95" customHeight="1">
      <c r="A86" s="204"/>
      <c r="B86" s="205">
        <v>11</v>
      </c>
      <c r="C86" s="206" t="s">
        <v>832</v>
      </c>
      <c r="D86" s="532" t="s">
        <v>833</v>
      </c>
      <c r="E86" s="532"/>
      <c r="F86" s="208" t="s">
        <v>256</v>
      </c>
      <c r="G86" s="209">
        <v>5</v>
      </c>
      <c r="H86" s="210"/>
      <c r="I86" s="208">
        <f t="shared" si="0"/>
        <v>0</v>
      </c>
      <c r="J86" s="211">
        <f t="shared" si="1"/>
        <v>0</v>
      </c>
      <c r="K86" s="196">
        <f t="shared" si="2"/>
        <v>0</v>
      </c>
      <c r="L86" s="195">
        <f t="shared" si="3"/>
        <v>0</v>
      </c>
      <c r="M86" s="195"/>
      <c r="N86" s="195">
        <v>0</v>
      </c>
      <c r="O86" s="195"/>
      <c r="P86" s="195">
        <v>0</v>
      </c>
      <c r="Q86" s="195"/>
      <c r="R86" s="195">
        <v>0</v>
      </c>
      <c r="S86" s="195">
        <f t="shared" si="4"/>
        <v>0</v>
      </c>
      <c r="T86" s="195"/>
      <c r="U86" s="195"/>
      <c r="V86" s="197">
        <f t="shared" si="5"/>
        <v>0</v>
      </c>
      <c r="W86" s="198"/>
      <c r="X86" s="191">
        <v>0</v>
      </c>
      <c r="Y86" s="191"/>
      <c r="Z86" s="191">
        <v>0</v>
      </c>
    </row>
    <row r="87" spans="1:26" ht="24.95" customHeight="1">
      <c r="A87" s="204"/>
      <c r="B87" s="205">
        <v>12</v>
      </c>
      <c r="C87" s="206" t="s">
        <v>834</v>
      </c>
      <c r="D87" s="532" t="s">
        <v>835</v>
      </c>
      <c r="E87" s="532"/>
      <c r="F87" s="208" t="s">
        <v>256</v>
      </c>
      <c r="G87" s="209">
        <v>5</v>
      </c>
      <c r="H87" s="210"/>
      <c r="I87" s="208">
        <f t="shared" si="0"/>
        <v>0</v>
      </c>
      <c r="J87" s="211">
        <f t="shared" si="1"/>
        <v>0</v>
      </c>
      <c r="K87" s="196">
        <f t="shared" si="2"/>
        <v>0</v>
      </c>
      <c r="L87" s="195">
        <f t="shared" si="3"/>
        <v>0</v>
      </c>
      <c r="M87" s="195"/>
      <c r="N87" s="195">
        <v>0</v>
      </c>
      <c r="O87" s="195"/>
      <c r="P87" s="195">
        <v>0</v>
      </c>
      <c r="Q87" s="195"/>
      <c r="R87" s="195">
        <v>0</v>
      </c>
      <c r="S87" s="195">
        <f t="shared" si="4"/>
        <v>0</v>
      </c>
      <c r="T87" s="195"/>
      <c r="U87" s="195"/>
      <c r="V87" s="197">
        <f t="shared" si="5"/>
        <v>0</v>
      </c>
      <c r="W87" s="198"/>
      <c r="X87" s="191">
        <v>0</v>
      </c>
      <c r="Y87" s="191"/>
      <c r="Z87" s="191">
        <v>0</v>
      </c>
    </row>
    <row r="88" spans="1:26" ht="24.95" customHeight="1">
      <c r="A88" s="204"/>
      <c r="B88" s="205">
        <v>13</v>
      </c>
      <c r="C88" s="206" t="s">
        <v>836</v>
      </c>
      <c r="D88" s="532" t="s">
        <v>837</v>
      </c>
      <c r="E88" s="532"/>
      <c r="F88" s="208" t="s">
        <v>256</v>
      </c>
      <c r="G88" s="209">
        <v>10</v>
      </c>
      <c r="H88" s="210"/>
      <c r="I88" s="208">
        <f t="shared" si="0"/>
        <v>0</v>
      </c>
      <c r="J88" s="211">
        <f t="shared" si="1"/>
        <v>0</v>
      </c>
      <c r="K88" s="196">
        <f t="shared" si="2"/>
        <v>0</v>
      </c>
      <c r="L88" s="195">
        <f t="shared" si="3"/>
        <v>0</v>
      </c>
      <c r="M88" s="195"/>
      <c r="N88" s="195">
        <v>0</v>
      </c>
      <c r="O88" s="195"/>
      <c r="P88" s="195">
        <v>0</v>
      </c>
      <c r="Q88" s="195"/>
      <c r="R88" s="195">
        <v>0</v>
      </c>
      <c r="S88" s="195">
        <f t="shared" si="4"/>
        <v>0</v>
      </c>
      <c r="T88" s="195"/>
      <c r="U88" s="195"/>
      <c r="V88" s="197">
        <f t="shared" si="5"/>
        <v>0</v>
      </c>
      <c r="W88" s="198"/>
      <c r="X88" s="191">
        <v>0</v>
      </c>
      <c r="Y88" s="191"/>
      <c r="Z88" s="191">
        <v>0</v>
      </c>
    </row>
    <row r="89" spans="1:26" ht="24.95" customHeight="1">
      <c r="A89" s="204"/>
      <c r="B89" s="205">
        <v>14</v>
      </c>
      <c r="C89" s="206" t="s">
        <v>838</v>
      </c>
      <c r="D89" s="532" t="s">
        <v>839</v>
      </c>
      <c r="E89" s="532"/>
      <c r="F89" s="208" t="s">
        <v>256</v>
      </c>
      <c r="G89" s="209">
        <v>90</v>
      </c>
      <c r="H89" s="210"/>
      <c r="I89" s="208">
        <f t="shared" si="0"/>
        <v>0</v>
      </c>
      <c r="J89" s="211">
        <f t="shared" si="1"/>
        <v>0</v>
      </c>
      <c r="K89" s="196">
        <f t="shared" si="2"/>
        <v>0</v>
      </c>
      <c r="L89" s="195">
        <f t="shared" si="3"/>
        <v>0</v>
      </c>
      <c r="M89" s="195"/>
      <c r="N89" s="195">
        <v>0</v>
      </c>
      <c r="O89" s="195"/>
      <c r="P89" s="195">
        <v>0</v>
      </c>
      <c r="Q89" s="195"/>
      <c r="R89" s="195">
        <v>0</v>
      </c>
      <c r="S89" s="195">
        <f t="shared" si="4"/>
        <v>0</v>
      </c>
      <c r="T89" s="195"/>
      <c r="U89" s="195"/>
      <c r="V89" s="197">
        <f t="shared" si="5"/>
        <v>0</v>
      </c>
      <c r="W89" s="198"/>
      <c r="X89" s="191">
        <v>0</v>
      </c>
      <c r="Y89" s="191"/>
      <c r="Z89" s="191">
        <v>0</v>
      </c>
    </row>
    <row r="90" spans="1:26" ht="24.95" customHeight="1">
      <c r="A90" s="204"/>
      <c r="B90" s="205">
        <v>15</v>
      </c>
      <c r="C90" s="206" t="s">
        <v>840</v>
      </c>
      <c r="D90" s="532" t="s">
        <v>841</v>
      </c>
      <c r="E90" s="532"/>
      <c r="F90" s="208" t="s">
        <v>169</v>
      </c>
      <c r="G90" s="209">
        <v>160</v>
      </c>
      <c r="H90" s="210"/>
      <c r="I90" s="208">
        <f t="shared" si="0"/>
        <v>0</v>
      </c>
      <c r="J90" s="211">
        <f t="shared" si="1"/>
        <v>0</v>
      </c>
      <c r="K90" s="196">
        <f t="shared" si="2"/>
        <v>0</v>
      </c>
      <c r="L90" s="195">
        <f t="shared" si="3"/>
        <v>0</v>
      </c>
      <c r="M90" s="195"/>
      <c r="N90" s="195">
        <v>0</v>
      </c>
      <c r="O90" s="195"/>
      <c r="P90" s="195">
        <v>0</v>
      </c>
      <c r="Q90" s="195"/>
      <c r="R90" s="195">
        <v>0</v>
      </c>
      <c r="S90" s="195">
        <f t="shared" si="4"/>
        <v>0</v>
      </c>
      <c r="T90" s="195"/>
      <c r="U90" s="195"/>
      <c r="V90" s="197">
        <f t="shared" si="5"/>
        <v>0</v>
      </c>
      <c r="W90" s="198"/>
      <c r="X90" s="191">
        <v>0</v>
      </c>
      <c r="Y90" s="191"/>
      <c r="Z90" s="191">
        <v>0</v>
      </c>
    </row>
    <row r="91" spans="1:26" ht="24.95" customHeight="1">
      <c r="A91" s="204"/>
      <c r="B91" s="205">
        <v>16</v>
      </c>
      <c r="C91" s="206" t="s">
        <v>842</v>
      </c>
      <c r="D91" s="532" t="s">
        <v>843</v>
      </c>
      <c r="E91" s="532"/>
      <c r="F91" s="208" t="s">
        <v>256</v>
      </c>
      <c r="G91" s="209">
        <v>30</v>
      </c>
      <c r="H91" s="210"/>
      <c r="I91" s="208">
        <f t="shared" si="0"/>
        <v>0</v>
      </c>
      <c r="J91" s="211">
        <f t="shared" si="1"/>
        <v>0</v>
      </c>
      <c r="K91" s="196">
        <f t="shared" si="2"/>
        <v>0</v>
      </c>
      <c r="L91" s="195">
        <f t="shared" si="3"/>
        <v>0</v>
      </c>
      <c r="M91" s="195"/>
      <c r="N91" s="195">
        <v>0</v>
      </c>
      <c r="O91" s="195"/>
      <c r="P91" s="195">
        <v>0</v>
      </c>
      <c r="Q91" s="195"/>
      <c r="R91" s="195">
        <v>0</v>
      </c>
      <c r="S91" s="195">
        <f t="shared" si="4"/>
        <v>0</v>
      </c>
      <c r="T91" s="195"/>
      <c r="U91" s="195"/>
      <c r="V91" s="197">
        <f t="shared" si="5"/>
        <v>0</v>
      </c>
      <c r="W91" s="198"/>
      <c r="X91" s="191">
        <v>0</v>
      </c>
      <c r="Y91" s="191"/>
      <c r="Z91" s="191">
        <v>0</v>
      </c>
    </row>
    <row r="92" spans="1:26" ht="24.95" customHeight="1">
      <c r="A92" s="204"/>
      <c r="B92" s="205">
        <v>17</v>
      </c>
      <c r="C92" s="206" t="s">
        <v>844</v>
      </c>
      <c r="D92" s="532" t="s">
        <v>845</v>
      </c>
      <c r="E92" s="532"/>
      <c r="F92" s="208" t="s">
        <v>256</v>
      </c>
      <c r="G92" s="209">
        <v>20</v>
      </c>
      <c r="H92" s="210"/>
      <c r="I92" s="208">
        <f t="shared" si="0"/>
        <v>0</v>
      </c>
      <c r="J92" s="211">
        <f t="shared" si="1"/>
        <v>0</v>
      </c>
      <c r="K92" s="196">
        <f t="shared" si="2"/>
        <v>0</v>
      </c>
      <c r="L92" s="195">
        <f t="shared" si="3"/>
        <v>0</v>
      </c>
      <c r="M92" s="195"/>
      <c r="N92" s="195">
        <v>0</v>
      </c>
      <c r="O92" s="195"/>
      <c r="P92" s="195">
        <v>0</v>
      </c>
      <c r="Q92" s="195"/>
      <c r="R92" s="195">
        <v>0</v>
      </c>
      <c r="S92" s="195">
        <f t="shared" si="4"/>
        <v>0</v>
      </c>
      <c r="T92" s="195"/>
      <c r="U92" s="195"/>
      <c r="V92" s="197">
        <f t="shared" si="5"/>
        <v>0</v>
      </c>
      <c r="W92" s="198"/>
      <c r="X92" s="191">
        <v>0</v>
      </c>
      <c r="Y92" s="191"/>
      <c r="Z92" s="191">
        <v>0</v>
      </c>
    </row>
    <row r="93" spans="1:26" ht="24.95" customHeight="1">
      <c r="A93" s="204"/>
      <c r="B93" s="205">
        <v>18</v>
      </c>
      <c r="C93" s="206" t="s">
        <v>846</v>
      </c>
      <c r="D93" s="532" t="s">
        <v>847</v>
      </c>
      <c r="E93" s="532"/>
      <c r="F93" s="208" t="s">
        <v>256</v>
      </c>
      <c r="G93" s="209">
        <v>14</v>
      </c>
      <c r="H93" s="210"/>
      <c r="I93" s="208">
        <f t="shared" si="0"/>
        <v>0</v>
      </c>
      <c r="J93" s="211">
        <f t="shared" si="1"/>
        <v>0</v>
      </c>
      <c r="K93" s="196">
        <f t="shared" si="2"/>
        <v>0</v>
      </c>
      <c r="L93" s="195">
        <f t="shared" si="3"/>
        <v>0</v>
      </c>
      <c r="M93" s="195"/>
      <c r="N93" s="195">
        <v>0</v>
      </c>
      <c r="O93" s="195"/>
      <c r="P93" s="195">
        <v>0</v>
      </c>
      <c r="Q93" s="195"/>
      <c r="R93" s="195">
        <v>0</v>
      </c>
      <c r="S93" s="195">
        <f t="shared" si="4"/>
        <v>0</v>
      </c>
      <c r="T93" s="195"/>
      <c r="U93" s="195"/>
      <c r="V93" s="197">
        <f t="shared" si="5"/>
        <v>0</v>
      </c>
      <c r="W93" s="198"/>
      <c r="X93" s="191">
        <v>0</v>
      </c>
      <c r="Y93" s="191"/>
      <c r="Z93" s="191">
        <v>0</v>
      </c>
    </row>
    <row r="94" spans="1:26" ht="24.95" customHeight="1">
      <c r="A94" s="204"/>
      <c r="B94" s="205">
        <v>19</v>
      </c>
      <c r="C94" s="206" t="s">
        <v>848</v>
      </c>
      <c r="D94" s="532" t="s">
        <v>849</v>
      </c>
      <c r="E94" s="532"/>
      <c r="F94" s="208" t="s">
        <v>256</v>
      </c>
      <c r="G94" s="209">
        <v>14</v>
      </c>
      <c r="H94" s="210"/>
      <c r="I94" s="208">
        <f t="shared" si="0"/>
        <v>0</v>
      </c>
      <c r="J94" s="211">
        <f t="shared" si="1"/>
        <v>0</v>
      </c>
      <c r="K94" s="196">
        <f t="shared" si="2"/>
        <v>0</v>
      </c>
      <c r="L94" s="195">
        <f t="shared" si="3"/>
        <v>0</v>
      </c>
      <c r="M94" s="195"/>
      <c r="N94" s="195">
        <v>0</v>
      </c>
      <c r="O94" s="195"/>
      <c r="P94" s="195">
        <v>0</v>
      </c>
      <c r="Q94" s="195"/>
      <c r="R94" s="195">
        <v>0</v>
      </c>
      <c r="S94" s="195">
        <f t="shared" si="4"/>
        <v>0</v>
      </c>
      <c r="T94" s="195"/>
      <c r="U94" s="195"/>
      <c r="V94" s="197">
        <f t="shared" si="5"/>
        <v>0</v>
      </c>
      <c r="W94" s="198"/>
      <c r="X94" s="191">
        <v>0</v>
      </c>
      <c r="Y94" s="191"/>
      <c r="Z94" s="191">
        <v>0</v>
      </c>
    </row>
    <row r="95" spans="1:26" ht="24.95" customHeight="1">
      <c r="A95" s="204"/>
      <c r="B95" s="205">
        <v>20</v>
      </c>
      <c r="C95" s="206" t="s">
        <v>850</v>
      </c>
      <c r="D95" s="532" t="s">
        <v>851</v>
      </c>
      <c r="E95" s="532"/>
      <c r="F95" s="208" t="s">
        <v>256</v>
      </c>
      <c r="G95" s="209">
        <v>56</v>
      </c>
      <c r="H95" s="210"/>
      <c r="I95" s="208">
        <f t="shared" si="0"/>
        <v>0</v>
      </c>
      <c r="J95" s="211">
        <f t="shared" si="1"/>
        <v>0</v>
      </c>
      <c r="K95" s="196">
        <f t="shared" si="2"/>
        <v>0</v>
      </c>
      <c r="L95" s="195">
        <f t="shared" si="3"/>
        <v>0</v>
      </c>
      <c r="M95" s="195"/>
      <c r="N95" s="195">
        <v>0</v>
      </c>
      <c r="O95" s="195"/>
      <c r="P95" s="195">
        <v>0</v>
      </c>
      <c r="Q95" s="195"/>
      <c r="R95" s="195">
        <v>0</v>
      </c>
      <c r="S95" s="195">
        <f t="shared" si="4"/>
        <v>0</v>
      </c>
      <c r="T95" s="195"/>
      <c r="U95" s="195"/>
      <c r="V95" s="197">
        <f t="shared" si="5"/>
        <v>0</v>
      </c>
      <c r="W95" s="198"/>
      <c r="X95" s="191">
        <v>0</v>
      </c>
      <c r="Y95" s="191"/>
      <c r="Z95" s="191">
        <v>0</v>
      </c>
    </row>
    <row r="96" spans="1:26" ht="24.95" customHeight="1">
      <c r="A96" s="204"/>
      <c r="B96" s="205">
        <v>21</v>
      </c>
      <c r="C96" s="206" t="s">
        <v>852</v>
      </c>
      <c r="D96" s="532" t="s">
        <v>853</v>
      </c>
      <c r="E96" s="532"/>
      <c r="F96" s="208" t="s">
        <v>256</v>
      </c>
      <c r="G96" s="209">
        <v>20</v>
      </c>
      <c r="H96" s="210"/>
      <c r="I96" s="208">
        <f t="shared" si="0"/>
        <v>0</v>
      </c>
      <c r="J96" s="211">
        <f t="shared" si="1"/>
        <v>0</v>
      </c>
      <c r="K96" s="196">
        <f t="shared" si="2"/>
        <v>0</v>
      </c>
      <c r="L96" s="195">
        <f t="shared" si="3"/>
        <v>0</v>
      </c>
      <c r="M96" s="195"/>
      <c r="N96" s="195">
        <v>0</v>
      </c>
      <c r="O96" s="195"/>
      <c r="P96" s="195">
        <v>0</v>
      </c>
      <c r="Q96" s="195"/>
      <c r="R96" s="195">
        <v>0</v>
      </c>
      <c r="S96" s="195">
        <f t="shared" si="4"/>
        <v>0</v>
      </c>
      <c r="T96" s="195"/>
      <c r="U96" s="195"/>
      <c r="V96" s="197">
        <f t="shared" si="5"/>
        <v>0</v>
      </c>
      <c r="W96" s="198"/>
      <c r="X96" s="191">
        <v>0</v>
      </c>
      <c r="Y96" s="191"/>
      <c r="Z96" s="191">
        <v>0</v>
      </c>
    </row>
    <row r="97" spans="1:26" ht="24.95" customHeight="1">
      <c r="A97" s="204"/>
      <c r="B97" s="205">
        <v>22</v>
      </c>
      <c r="C97" s="206" t="s">
        <v>854</v>
      </c>
      <c r="D97" s="532" t="s">
        <v>855</v>
      </c>
      <c r="E97" s="532"/>
      <c r="F97" s="208" t="s">
        <v>256</v>
      </c>
      <c r="G97" s="209">
        <v>6</v>
      </c>
      <c r="H97" s="210"/>
      <c r="I97" s="208">
        <f t="shared" si="0"/>
        <v>0</v>
      </c>
      <c r="J97" s="211">
        <f t="shared" si="1"/>
        <v>0</v>
      </c>
      <c r="K97" s="196">
        <f t="shared" si="2"/>
        <v>0</v>
      </c>
      <c r="L97" s="195">
        <f t="shared" si="3"/>
        <v>0</v>
      </c>
      <c r="M97" s="195"/>
      <c r="N97" s="195">
        <v>0</v>
      </c>
      <c r="O97" s="195"/>
      <c r="P97" s="195">
        <v>0</v>
      </c>
      <c r="Q97" s="195"/>
      <c r="R97" s="195">
        <v>0</v>
      </c>
      <c r="S97" s="195">
        <f t="shared" si="4"/>
        <v>0</v>
      </c>
      <c r="T97" s="195"/>
      <c r="U97" s="195"/>
      <c r="V97" s="197">
        <f t="shared" si="5"/>
        <v>0</v>
      </c>
      <c r="W97" s="198"/>
      <c r="X97" s="191">
        <v>0</v>
      </c>
      <c r="Y97" s="191"/>
      <c r="Z97" s="191">
        <v>0</v>
      </c>
    </row>
    <row r="98" spans="1:26" ht="24.95" customHeight="1">
      <c r="A98" s="204"/>
      <c r="B98" s="205">
        <v>23</v>
      </c>
      <c r="C98" s="206" t="s">
        <v>856</v>
      </c>
      <c r="D98" s="532" t="s">
        <v>857</v>
      </c>
      <c r="E98" s="532"/>
      <c r="F98" s="208" t="s">
        <v>169</v>
      </c>
      <c r="G98" s="209">
        <v>300</v>
      </c>
      <c r="H98" s="210"/>
      <c r="I98" s="208">
        <f t="shared" si="0"/>
        <v>0</v>
      </c>
      <c r="J98" s="211">
        <f t="shared" si="1"/>
        <v>0</v>
      </c>
      <c r="K98" s="196">
        <f t="shared" si="2"/>
        <v>0</v>
      </c>
      <c r="L98" s="195">
        <f t="shared" si="3"/>
        <v>0</v>
      </c>
      <c r="M98" s="195"/>
      <c r="N98" s="195">
        <v>0</v>
      </c>
      <c r="O98" s="195"/>
      <c r="P98" s="195">
        <v>0</v>
      </c>
      <c r="Q98" s="195"/>
      <c r="R98" s="195">
        <v>0</v>
      </c>
      <c r="S98" s="195">
        <f t="shared" si="4"/>
        <v>0</v>
      </c>
      <c r="T98" s="195"/>
      <c r="U98" s="195"/>
      <c r="V98" s="197">
        <f t="shared" si="5"/>
        <v>0</v>
      </c>
      <c r="W98" s="198"/>
      <c r="X98" s="191">
        <v>0</v>
      </c>
      <c r="Y98" s="191"/>
      <c r="Z98" s="191">
        <v>0</v>
      </c>
    </row>
    <row r="99" spans="1:26" ht="24.95" customHeight="1">
      <c r="A99" s="204"/>
      <c r="B99" s="205">
        <v>24</v>
      </c>
      <c r="C99" s="206" t="s">
        <v>858</v>
      </c>
      <c r="D99" s="532" t="s">
        <v>859</v>
      </c>
      <c r="E99" s="532"/>
      <c r="F99" s="208" t="s">
        <v>256</v>
      </c>
      <c r="G99" s="209">
        <v>1</v>
      </c>
      <c r="H99" s="210"/>
      <c r="I99" s="208">
        <f t="shared" si="0"/>
        <v>0</v>
      </c>
      <c r="J99" s="211">
        <f t="shared" si="1"/>
        <v>0</v>
      </c>
      <c r="K99" s="196">
        <f t="shared" si="2"/>
        <v>0</v>
      </c>
      <c r="L99" s="195">
        <f t="shared" si="3"/>
        <v>0</v>
      </c>
      <c r="M99" s="195"/>
      <c r="N99" s="195">
        <v>0</v>
      </c>
      <c r="O99" s="195"/>
      <c r="P99" s="195">
        <v>0</v>
      </c>
      <c r="Q99" s="195"/>
      <c r="R99" s="195">
        <v>0</v>
      </c>
      <c r="S99" s="195">
        <f t="shared" si="4"/>
        <v>0</v>
      </c>
      <c r="T99" s="195"/>
      <c r="U99" s="195"/>
      <c r="V99" s="197">
        <f t="shared" si="5"/>
        <v>0</v>
      </c>
      <c r="W99" s="198"/>
      <c r="X99" s="191">
        <v>0</v>
      </c>
      <c r="Y99" s="191"/>
      <c r="Z99" s="191">
        <v>0</v>
      </c>
    </row>
    <row r="100" spans="1:26" ht="24.95" customHeight="1">
      <c r="A100" s="204"/>
      <c r="B100" s="205">
        <v>25</v>
      </c>
      <c r="C100" s="206" t="s">
        <v>860</v>
      </c>
      <c r="D100" s="532" t="s">
        <v>861</v>
      </c>
      <c r="E100" s="532"/>
      <c r="F100" s="208" t="s">
        <v>256</v>
      </c>
      <c r="G100" s="209">
        <v>1</v>
      </c>
      <c r="H100" s="210"/>
      <c r="I100" s="208">
        <f t="shared" si="0"/>
        <v>0</v>
      </c>
      <c r="J100" s="211">
        <f t="shared" si="1"/>
        <v>0</v>
      </c>
      <c r="K100" s="196">
        <f t="shared" si="2"/>
        <v>0</v>
      </c>
      <c r="L100" s="195">
        <f t="shared" si="3"/>
        <v>0</v>
      </c>
      <c r="M100" s="195"/>
      <c r="N100" s="195">
        <v>0</v>
      </c>
      <c r="O100" s="195"/>
      <c r="P100" s="195">
        <v>0</v>
      </c>
      <c r="Q100" s="195"/>
      <c r="R100" s="195">
        <v>0</v>
      </c>
      <c r="S100" s="195">
        <f t="shared" si="4"/>
        <v>0</v>
      </c>
      <c r="T100" s="195"/>
      <c r="U100" s="195"/>
      <c r="V100" s="197">
        <f t="shared" si="5"/>
        <v>0</v>
      </c>
      <c r="W100" s="198"/>
      <c r="X100" s="191">
        <v>0</v>
      </c>
      <c r="Y100" s="191"/>
      <c r="Z100" s="191">
        <v>0</v>
      </c>
    </row>
    <row r="101" spans="1:26" ht="24.95" customHeight="1">
      <c r="A101" s="204"/>
      <c r="B101" s="205">
        <v>26</v>
      </c>
      <c r="C101" s="206" t="s">
        <v>862</v>
      </c>
      <c r="D101" s="532" t="s">
        <v>863</v>
      </c>
      <c r="E101" s="532"/>
      <c r="F101" s="208" t="s">
        <v>256</v>
      </c>
      <c r="G101" s="209">
        <v>1</v>
      </c>
      <c r="H101" s="210"/>
      <c r="I101" s="208">
        <f t="shared" si="0"/>
        <v>0</v>
      </c>
      <c r="J101" s="211">
        <f t="shared" si="1"/>
        <v>0</v>
      </c>
      <c r="K101" s="196">
        <f t="shared" si="2"/>
        <v>0</v>
      </c>
      <c r="L101" s="195">
        <f t="shared" si="3"/>
        <v>0</v>
      </c>
      <c r="M101" s="195"/>
      <c r="N101" s="195">
        <v>0</v>
      </c>
      <c r="O101" s="195"/>
      <c r="P101" s="195">
        <v>0</v>
      </c>
      <c r="Q101" s="195"/>
      <c r="R101" s="195">
        <v>0</v>
      </c>
      <c r="S101" s="195">
        <f t="shared" si="4"/>
        <v>0</v>
      </c>
      <c r="T101" s="195"/>
      <c r="U101" s="195"/>
      <c r="V101" s="197">
        <f t="shared" si="5"/>
        <v>0</v>
      </c>
      <c r="W101" s="198"/>
      <c r="X101" s="191">
        <v>0</v>
      </c>
      <c r="Y101" s="191"/>
      <c r="Z101" s="191">
        <v>0</v>
      </c>
    </row>
    <row r="102" spans="1:26" ht="24.95" customHeight="1">
      <c r="A102" s="204"/>
      <c r="B102" s="205">
        <v>27</v>
      </c>
      <c r="C102" s="206" t="s">
        <v>864</v>
      </c>
      <c r="D102" s="532" t="s">
        <v>865</v>
      </c>
      <c r="E102" s="532"/>
      <c r="F102" s="208" t="s">
        <v>256</v>
      </c>
      <c r="G102" s="209">
        <v>1</v>
      </c>
      <c r="H102" s="210"/>
      <c r="I102" s="208">
        <f t="shared" si="0"/>
        <v>0</v>
      </c>
      <c r="J102" s="211">
        <f t="shared" si="1"/>
        <v>0</v>
      </c>
      <c r="K102" s="196">
        <f t="shared" si="2"/>
        <v>0</v>
      </c>
      <c r="L102" s="195">
        <f t="shared" si="3"/>
        <v>0</v>
      </c>
      <c r="M102" s="195"/>
      <c r="N102" s="195">
        <v>0</v>
      </c>
      <c r="O102" s="195"/>
      <c r="P102" s="195">
        <v>0</v>
      </c>
      <c r="Q102" s="195"/>
      <c r="R102" s="195">
        <v>0</v>
      </c>
      <c r="S102" s="195">
        <f t="shared" si="4"/>
        <v>0</v>
      </c>
      <c r="T102" s="195"/>
      <c r="U102" s="195"/>
      <c r="V102" s="197">
        <f t="shared" si="5"/>
        <v>0</v>
      </c>
      <c r="W102" s="198"/>
      <c r="X102" s="191">
        <v>0</v>
      </c>
      <c r="Y102" s="191"/>
      <c r="Z102" s="191">
        <v>0</v>
      </c>
    </row>
    <row r="103" spans="1:26">
      <c r="A103" s="191"/>
      <c r="B103" s="192"/>
      <c r="C103" s="199" t="s">
        <v>294</v>
      </c>
      <c r="D103" s="528" t="s">
        <v>295</v>
      </c>
      <c r="E103" s="528"/>
      <c r="F103" s="194"/>
      <c r="G103" s="195"/>
      <c r="H103" s="194"/>
      <c r="I103" s="200">
        <f>ROUND((SUM(I75:I102))/1,2)</f>
        <v>0</v>
      </c>
      <c r="J103" s="201"/>
      <c r="K103" s="201"/>
      <c r="L103" s="202">
        <f>ROUND((SUM(L75:L102))/1,2)</f>
        <v>0</v>
      </c>
      <c r="M103" s="202">
        <f>ROUND((SUM(M75:M102))/1,2)</f>
        <v>0</v>
      </c>
      <c r="N103" s="202"/>
      <c r="O103" s="202"/>
      <c r="P103" s="202"/>
      <c r="Q103" s="195"/>
      <c r="R103" s="195"/>
      <c r="S103" s="202">
        <f>ROUND((SUM(S75:S102))/1,2)</f>
        <v>0</v>
      </c>
      <c r="T103" s="202"/>
      <c r="U103" s="202"/>
      <c r="V103" s="203">
        <f>ROUND((SUM(V75:V102))/1,2)</f>
        <v>0</v>
      </c>
      <c r="W103" s="198"/>
      <c r="X103" s="191"/>
      <c r="Y103" s="191"/>
      <c r="Z103" s="191"/>
    </row>
    <row r="104" spans="1:26">
      <c r="A104" s="191"/>
      <c r="B104" s="192"/>
      <c r="C104" s="193"/>
      <c r="D104" s="522"/>
      <c r="E104" s="522"/>
      <c r="F104" s="194"/>
      <c r="G104" s="195"/>
      <c r="H104" s="194"/>
      <c r="I104" s="194"/>
      <c r="J104" s="196"/>
      <c r="K104" s="196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7"/>
      <c r="W104" s="198"/>
      <c r="X104" s="191"/>
      <c r="Y104" s="191"/>
      <c r="Z104" s="191"/>
    </row>
    <row r="105" spans="1:26">
      <c r="A105" s="191"/>
      <c r="B105" s="192"/>
      <c r="C105" s="193"/>
      <c r="D105" s="535" t="s">
        <v>57</v>
      </c>
      <c r="E105" s="535"/>
      <c r="F105" s="194"/>
      <c r="G105" s="195"/>
      <c r="H105" s="194"/>
      <c r="I105" s="200">
        <f>ROUND((SUM(I74:I104))/2,2)</f>
        <v>0</v>
      </c>
      <c r="J105" s="196"/>
      <c r="K105" s="196"/>
      <c r="L105" s="195">
        <f>ROUND((SUM(L74:L104))/2,2)</f>
        <v>0</v>
      </c>
      <c r="M105" s="195">
        <f>ROUND((SUM(M74:M104))/2,2)</f>
        <v>0</v>
      </c>
      <c r="N105" s="195"/>
      <c r="O105" s="195"/>
      <c r="P105" s="202"/>
      <c r="Q105" s="195"/>
      <c r="R105" s="195"/>
      <c r="S105" s="202">
        <f>ROUND((SUM(S74:S104))/2,2)</f>
        <v>0</v>
      </c>
      <c r="T105" s="195"/>
      <c r="U105" s="195"/>
      <c r="V105" s="203">
        <f>ROUND((SUM(V74:V104))/2,2)</f>
        <v>0</v>
      </c>
      <c r="W105" s="198"/>
      <c r="X105" s="191"/>
      <c r="Y105" s="191"/>
      <c r="Z105" s="191"/>
    </row>
    <row r="106" spans="1:26">
      <c r="A106" s="13"/>
      <c r="B106" s="220"/>
      <c r="C106" s="221"/>
      <c r="D106" s="518" t="s">
        <v>59</v>
      </c>
      <c r="E106" s="518"/>
      <c r="F106" s="224"/>
      <c r="G106" s="223"/>
      <c r="H106" s="224"/>
      <c r="I106" s="224">
        <f>ROUND((SUM(I74:I105))/3,2)</f>
        <v>0</v>
      </c>
      <c r="J106" s="233"/>
      <c r="K106" s="233">
        <f>ROUND((SUM(K74:K105))/3,2)</f>
        <v>0</v>
      </c>
      <c r="L106" s="223">
        <f>ROUND((SUM(L74:L105))/3,2)</f>
        <v>0</v>
      </c>
      <c r="M106" s="223">
        <f>ROUND((SUM(M74:M105))/3,2)</f>
        <v>0</v>
      </c>
      <c r="N106" s="223"/>
      <c r="O106" s="223"/>
      <c r="P106" s="223"/>
      <c r="Q106" s="223"/>
      <c r="R106" s="223"/>
      <c r="S106" s="223">
        <f>ROUND((SUM(S74:S105))/3,2)</f>
        <v>0</v>
      </c>
      <c r="T106" s="223"/>
      <c r="U106" s="223"/>
      <c r="V106" s="225">
        <f>ROUND((SUM(V74:V105))/3,2)</f>
        <v>0</v>
      </c>
      <c r="W106" s="27"/>
      <c r="X106" s="13"/>
      <c r="Y106" s="13">
        <f>(SUM(Y74:Y105))</f>
        <v>0</v>
      </c>
      <c r="Z106" s="13">
        <f>(SUM(Z74:Z105))</f>
        <v>0</v>
      </c>
    </row>
    <row r="107" spans="1:26" hidden="1">
      <c r="A107" s="13"/>
      <c r="B107" s="13"/>
      <c r="C107" s="13"/>
      <c r="D107" s="13"/>
      <c r="E107" s="58"/>
      <c r="F107" s="58"/>
      <c r="G107" s="182"/>
      <c r="H107" s="58"/>
      <c r="I107" s="58"/>
      <c r="J107" s="148"/>
      <c r="K107" s="148"/>
      <c r="L107" s="148"/>
      <c r="M107" s="148"/>
      <c r="N107" s="148"/>
      <c r="O107" s="148"/>
      <c r="P107" s="148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idden="1">
      <c r="A108" s="13"/>
      <c r="B108" s="13"/>
      <c r="C108" s="13"/>
      <c r="D108" s="13"/>
      <c r="E108" s="58"/>
      <c r="F108" s="58"/>
      <c r="G108" s="182"/>
      <c r="H108" s="58"/>
      <c r="I108" s="58"/>
      <c r="J108" s="148"/>
      <c r="K108" s="148"/>
      <c r="L108" s="148"/>
      <c r="M108" s="148"/>
      <c r="N108" s="148"/>
      <c r="O108" s="148"/>
      <c r="P108" s="148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idden="1">
      <c r="A109" s="13"/>
      <c r="B109" s="13"/>
      <c r="C109" s="13"/>
      <c r="D109" s="13"/>
      <c r="E109" s="58"/>
      <c r="F109" s="58"/>
      <c r="G109" s="182"/>
      <c r="H109" s="58"/>
      <c r="I109" s="58"/>
      <c r="J109" s="148"/>
      <c r="K109" s="148"/>
      <c r="L109" s="148"/>
      <c r="M109" s="148"/>
      <c r="N109" s="148"/>
      <c r="O109" s="148"/>
      <c r="P109" s="148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idden="1">
      <c r="A110" s="13"/>
      <c r="B110" s="13"/>
      <c r="C110" s="13"/>
      <c r="D110" s="13"/>
      <c r="E110" s="58"/>
      <c r="F110" s="58"/>
      <c r="G110" s="182"/>
      <c r="H110" s="58"/>
      <c r="I110" s="58"/>
      <c r="J110" s="148"/>
      <c r="K110" s="148"/>
      <c r="L110" s="148"/>
      <c r="M110" s="148"/>
      <c r="N110" s="148"/>
      <c r="O110" s="148"/>
      <c r="P110" s="148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idden="1">
      <c r="A111" s="13"/>
      <c r="B111" s="13"/>
      <c r="C111" s="13"/>
      <c r="D111" s="13"/>
      <c r="E111" s="58"/>
      <c r="F111" s="58"/>
      <c r="G111" s="182"/>
      <c r="H111" s="58"/>
      <c r="I111" s="58"/>
      <c r="J111" s="148"/>
      <c r="K111" s="148"/>
      <c r="L111" s="148"/>
      <c r="M111" s="148"/>
      <c r="N111" s="148"/>
      <c r="O111" s="148"/>
      <c r="P111" s="148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idden="1">
      <c r="A112" s="13"/>
      <c r="B112" s="13"/>
      <c r="C112" s="13"/>
      <c r="D112" s="13"/>
      <c r="E112" s="58"/>
      <c r="F112" s="58"/>
      <c r="G112" s="182"/>
      <c r="H112" s="58"/>
      <c r="I112" s="58"/>
      <c r="J112" s="148"/>
      <c r="K112" s="148"/>
      <c r="L112" s="148"/>
      <c r="M112" s="148"/>
      <c r="N112" s="148"/>
      <c r="O112" s="148"/>
      <c r="P112" s="148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idden="1">
      <c r="A113" s="13"/>
      <c r="B113" s="13"/>
      <c r="C113" s="13"/>
      <c r="D113" s="13"/>
      <c r="E113" s="58"/>
      <c r="F113" s="58"/>
      <c r="G113" s="182"/>
      <c r="H113" s="58"/>
      <c r="I113" s="58"/>
      <c r="J113" s="148"/>
      <c r="K113" s="148"/>
      <c r="L113" s="148"/>
      <c r="M113" s="148"/>
      <c r="N113" s="148"/>
      <c r="O113" s="148"/>
      <c r="P113" s="148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idden="1">
      <c r="A114" s="13"/>
      <c r="B114" s="13"/>
      <c r="C114" s="13"/>
      <c r="D114" s="13"/>
      <c r="E114" s="58"/>
      <c r="F114" s="58"/>
      <c r="G114" s="182"/>
      <c r="H114" s="58"/>
      <c r="I114" s="58"/>
      <c r="J114" s="148"/>
      <c r="K114" s="148"/>
      <c r="L114" s="148"/>
      <c r="M114" s="148"/>
      <c r="N114" s="148"/>
      <c r="O114" s="148"/>
      <c r="P114" s="148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idden="1">
      <c r="A115" s="13"/>
      <c r="B115" s="13"/>
      <c r="C115" s="13"/>
      <c r="D115" s="13"/>
      <c r="E115" s="58"/>
      <c r="F115" s="58"/>
      <c r="G115" s="182"/>
      <c r="H115" s="58"/>
      <c r="I115" s="58"/>
      <c r="J115" s="148"/>
      <c r="K115" s="148"/>
      <c r="L115" s="148"/>
      <c r="M115" s="148"/>
      <c r="N115" s="148"/>
      <c r="O115" s="148"/>
      <c r="P115" s="148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idden="1">
      <c r="A116" s="8"/>
      <c r="B116" s="8"/>
      <c r="C116" s="8"/>
      <c r="D116" s="8"/>
      <c r="E116" s="12"/>
      <c r="F116" s="12"/>
      <c r="G116" s="21"/>
      <c r="H116" s="12"/>
      <c r="I116" s="12"/>
      <c r="J116" s="20"/>
      <c r="K116" s="20"/>
      <c r="L116" s="20"/>
      <c r="M116" s="20"/>
      <c r="N116" s="20"/>
      <c r="O116" s="20"/>
      <c r="P116" s="20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idden="1">
      <c r="A117" s="8"/>
      <c r="B117" s="8"/>
      <c r="C117" s="8"/>
      <c r="D117" s="8"/>
      <c r="E117" s="12"/>
      <c r="F117" s="12"/>
      <c r="G117" s="21"/>
      <c r="H117" s="12"/>
      <c r="I117" s="12"/>
      <c r="J117" s="20"/>
      <c r="K117" s="20"/>
      <c r="L117" s="20"/>
      <c r="M117" s="20"/>
      <c r="N117" s="20"/>
      <c r="O117" s="20"/>
      <c r="P117" s="20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idden="1">
      <c r="A118" s="8"/>
      <c r="B118" s="8"/>
      <c r="C118" s="8"/>
      <c r="D118" s="8"/>
      <c r="E118" s="12"/>
      <c r="F118" s="12"/>
      <c r="G118" s="21"/>
      <c r="H118" s="12"/>
      <c r="I118" s="12"/>
      <c r="J118" s="20"/>
      <c r="K118" s="20"/>
      <c r="L118" s="20"/>
      <c r="M118" s="20"/>
      <c r="N118" s="20"/>
      <c r="O118" s="20"/>
      <c r="P118" s="20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idden="1">
      <c r="A119" s="8"/>
      <c r="B119" s="8"/>
      <c r="C119" s="8"/>
      <c r="D119" s="8"/>
      <c r="E119" s="12"/>
      <c r="F119" s="12"/>
      <c r="G119" s="21"/>
      <c r="H119" s="12"/>
      <c r="I119" s="12"/>
      <c r="J119" s="20"/>
      <c r="K119" s="20"/>
      <c r="L119" s="20"/>
      <c r="M119" s="20"/>
      <c r="N119" s="20"/>
      <c r="O119" s="20"/>
      <c r="P119" s="20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idden="1">
      <c r="A120" s="8"/>
      <c r="B120" s="8"/>
      <c r="C120" s="8"/>
      <c r="D120" s="8"/>
      <c r="E120" s="8"/>
      <c r="F120" s="8"/>
      <c r="G120" s="21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idden="1">
      <c r="A121" s="8"/>
      <c r="B121" s="8"/>
      <c r="C121" s="8"/>
      <c r="D121" s="8"/>
      <c r="E121" s="8"/>
      <c r="F121" s="8"/>
      <c r="G121" s="21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idden="1">
      <c r="A122" s="8"/>
      <c r="B122" s="8"/>
      <c r="C122" s="8"/>
      <c r="D122" s="8"/>
      <c r="E122" s="8"/>
      <c r="F122" s="8"/>
      <c r="G122" s="21"/>
      <c r="H122" s="12"/>
      <c r="I122" s="1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idden="1">
      <c r="A123" s="8"/>
      <c r="B123" s="8"/>
      <c r="C123" s="8"/>
      <c r="D123" s="8"/>
      <c r="E123" s="8"/>
      <c r="F123" s="8"/>
      <c r="G123" s="21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idden="1">
      <c r="A124" s="8"/>
      <c r="B124" s="8"/>
      <c r="C124" s="8"/>
      <c r="D124" s="8"/>
      <c r="E124" s="8"/>
      <c r="F124" s="8"/>
      <c r="G124" s="21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idden="1">
      <c r="A125" s="8"/>
      <c r="B125" s="8"/>
      <c r="C125" s="8"/>
      <c r="D125" s="8"/>
      <c r="E125" s="8"/>
      <c r="F125" s="8"/>
      <c r="G125" s="21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idden="1">
      <c r="A126" s="8"/>
      <c r="B126" s="8"/>
      <c r="C126" s="8"/>
      <c r="D126" s="8"/>
      <c r="E126" s="8"/>
      <c r="F126" s="8"/>
      <c r="G126" s="21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idden="1">
      <c r="A127" s="8"/>
      <c r="B127" s="8"/>
      <c r="C127" s="8"/>
      <c r="D127" s="8"/>
      <c r="E127" s="8"/>
      <c r="F127" s="8"/>
      <c r="G127" s="21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idden="1">
      <c r="A128" s="8"/>
      <c r="B128" s="8"/>
      <c r="C128" s="8"/>
      <c r="D128" s="8"/>
      <c r="E128" s="8"/>
      <c r="F128" s="8"/>
      <c r="G128" s="21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idden="1">
      <c r="A129" s="8"/>
      <c r="B129" s="8"/>
      <c r="C129" s="8"/>
      <c r="D129" s="8"/>
      <c r="E129" s="8"/>
      <c r="F129" s="8"/>
      <c r="G129" s="21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idden="1">
      <c r="A130" s="8"/>
      <c r="B130" s="8"/>
      <c r="C130" s="8"/>
      <c r="D130" s="8"/>
      <c r="E130" s="8"/>
      <c r="F130" s="8"/>
      <c r="G130" s="21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idden="1">
      <c r="A131" s="8"/>
      <c r="B131" s="8"/>
      <c r="C131" s="8"/>
      <c r="D131" s="8"/>
      <c r="E131" s="8"/>
      <c r="F131" s="8"/>
      <c r="G131" s="21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idden="1">
      <c r="A132" s="8"/>
      <c r="B132" s="8"/>
      <c r="C132" s="8"/>
      <c r="D132" s="8"/>
      <c r="E132" s="8"/>
      <c r="F132" s="8"/>
      <c r="G132" s="21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idden="1">
      <c r="A133" s="8"/>
      <c r="B133" s="8"/>
      <c r="C133" s="8"/>
      <c r="D133" s="8"/>
      <c r="E133" s="8"/>
      <c r="F133" s="8"/>
      <c r="G133" s="21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idden="1">
      <c r="A134" s="8"/>
      <c r="B134" s="8"/>
      <c r="C134" s="8"/>
      <c r="D134" s="8"/>
      <c r="E134" s="8"/>
      <c r="F134" s="8"/>
      <c r="G134" s="21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idden="1">
      <c r="A135" s="8"/>
      <c r="B135" s="8"/>
      <c r="C135" s="8"/>
      <c r="D135" s="8"/>
      <c r="E135" s="8"/>
      <c r="F135" s="8"/>
      <c r="G135" s="21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idden="1">
      <c r="A136" s="8"/>
      <c r="B136" s="8"/>
      <c r="C136" s="8"/>
      <c r="D136" s="8"/>
      <c r="E136" s="8"/>
      <c r="F136" s="8"/>
      <c r="G136" s="21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idden="1">
      <c r="A137" s="8"/>
      <c r="B137" s="8"/>
      <c r="C137" s="8"/>
      <c r="D137" s="8"/>
      <c r="E137" s="8"/>
      <c r="F137" s="8"/>
      <c r="G137" s="21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idden="1">
      <c r="A138" s="8"/>
      <c r="B138" s="8"/>
      <c r="C138" s="8"/>
      <c r="D138" s="8"/>
      <c r="E138" s="8"/>
      <c r="F138" s="8"/>
      <c r="G138" s="21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idden="1">
      <c r="A139" s="8"/>
      <c r="B139" s="8"/>
      <c r="C139" s="8"/>
      <c r="D139" s="8"/>
      <c r="E139" s="8"/>
      <c r="F139" s="8"/>
      <c r="G139" s="21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idden="1">
      <c r="A140" s="8"/>
      <c r="B140" s="8"/>
      <c r="C140" s="8"/>
      <c r="D140" s="8"/>
      <c r="E140" s="8"/>
      <c r="F140" s="8"/>
      <c r="G140" s="21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idden="1">
      <c r="A141" s="8"/>
      <c r="B141" s="8"/>
      <c r="C141" s="8"/>
      <c r="D141" s="8"/>
      <c r="E141" s="8"/>
      <c r="F141" s="8"/>
      <c r="G141" s="21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idden="1">
      <c r="A142" s="8"/>
      <c r="B142" s="8"/>
      <c r="C142" s="8"/>
      <c r="D142" s="8"/>
      <c r="E142" s="8"/>
      <c r="F142" s="8"/>
      <c r="G142" s="21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idden="1">
      <c r="A143" s="8"/>
      <c r="B143" s="8"/>
      <c r="C143" s="8"/>
      <c r="D143" s="8"/>
      <c r="E143" s="8"/>
      <c r="F143" s="8"/>
      <c r="G143" s="21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idden="1">
      <c r="A144" s="8"/>
      <c r="B144" s="8"/>
      <c r="C144" s="8"/>
      <c r="D144" s="8"/>
      <c r="E144" s="8"/>
      <c r="F144" s="8"/>
      <c r="G144" s="21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idden="1">
      <c r="A145" s="8"/>
      <c r="B145" s="8"/>
      <c r="C145" s="8"/>
      <c r="D145" s="8"/>
      <c r="E145" s="8"/>
      <c r="F145" s="8"/>
      <c r="G145" s="21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idden="1">
      <c r="A146" s="8"/>
      <c r="B146" s="8"/>
      <c r="C146" s="8"/>
      <c r="D146" s="8"/>
      <c r="E146" s="8"/>
      <c r="F146" s="8"/>
      <c r="G146" s="21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idden="1">
      <c r="A147" s="8"/>
      <c r="B147" s="8"/>
      <c r="C147" s="8"/>
      <c r="D147" s="8"/>
      <c r="E147" s="8"/>
      <c r="F147" s="8"/>
      <c r="G147" s="21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idden="1">
      <c r="A148" s="8"/>
      <c r="B148" s="8"/>
      <c r="C148" s="8"/>
      <c r="D148" s="8"/>
      <c r="E148" s="8"/>
      <c r="F148" s="8"/>
      <c r="G148" s="21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idden="1">
      <c r="A149" s="8"/>
      <c r="B149" s="8"/>
      <c r="C149" s="8"/>
      <c r="D149" s="8"/>
      <c r="E149" s="8"/>
      <c r="F149" s="8"/>
      <c r="G149" s="21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idden="1">
      <c r="A150" s="8"/>
      <c r="B150" s="8"/>
      <c r="C150" s="8"/>
      <c r="D150" s="8"/>
      <c r="E150" s="8"/>
      <c r="F150" s="8"/>
      <c r="G150" s="21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idden="1">
      <c r="A151" s="8"/>
      <c r="B151" s="8"/>
      <c r="C151" s="8"/>
      <c r="D151" s="8"/>
      <c r="E151" s="8"/>
      <c r="F151" s="8"/>
      <c r="G151" s="21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idden="1">
      <c r="A152" s="8"/>
      <c r="B152" s="8"/>
      <c r="C152" s="8"/>
      <c r="D152" s="8"/>
      <c r="E152" s="8"/>
      <c r="F152" s="8"/>
      <c r="G152" s="21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idden="1">
      <c r="A153" s="8"/>
      <c r="B153" s="8"/>
      <c r="C153" s="8"/>
      <c r="D153" s="8"/>
      <c r="E153" s="8"/>
      <c r="F153" s="8"/>
      <c r="G153" s="21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idden="1">
      <c r="A154" s="8"/>
      <c r="B154" s="8"/>
      <c r="C154" s="8"/>
      <c r="D154" s="8"/>
      <c r="E154" s="8"/>
      <c r="F154" s="8"/>
      <c r="G154" s="21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idden="1">
      <c r="A155" s="8"/>
      <c r="B155" s="8"/>
      <c r="C155" s="8"/>
      <c r="D155" s="8"/>
      <c r="E155" s="8"/>
      <c r="F155" s="8"/>
      <c r="G155" s="21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idden="1">
      <c r="A156" s="8"/>
      <c r="B156" s="8"/>
      <c r="C156" s="8"/>
      <c r="D156" s="8"/>
      <c r="E156" s="8"/>
      <c r="F156" s="8"/>
      <c r="G156" s="21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idden="1">
      <c r="A157" s="8"/>
      <c r="B157" s="8"/>
      <c r="C157" s="8"/>
      <c r="D157" s="8"/>
      <c r="E157" s="8"/>
      <c r="F157" s="8"/>
      <c r="G157" s="21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idden="1">
      <c r="A158" s="8"/>
      <c r="B158" s="8"/>
      <c r="C158" s="8"/>
      <c r="D158" s="8"/>
      <c r="E158" s="8"/>
      <c r="F158" s="8"/>
      <c r="G158" s="21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idden="1">
      <c r="A159" s="8"/>
      <c r="B159" s="8"/>
      <c r="C159" s="8"/>
      <c r="D159" s="8"/>
      <c r="E159" s="8"/>
      <c r="F159" s="8"/>
      <c r="G159" s="21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idden="1">
      <c r="A160" s="8"/>
      <c r="B160" s="8"/>
      <c r="C160" s="8"/>
      <c r="D160" s="8"/>
      <c r="E160" s="8"/>
      <c r="F160" s="8"/>
      <c r="G160" s="21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idden="1">
      <c r="A161" s="8"/>
      <c r="B161" s="8"/>
      <c r="C161" s="8"/>
      <c r="D161" s="8"/>
      <c r="E161" s="8"/>
      <c r="F161" s="8"/>
      <c r="G161" s="21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idden="1">
      <c r="A162" s="8"/>
      <c r="B162" s="8"/>
      <c r="C162" s="8"/>
      <c r="D162" s="8"/>
      <c r="E162" s="8"/>
      <c r="F162" s="8"/>
      <c r="G162" s="21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idden="1">
      <c r="A163" s="8"/>
      <c r="B163" s="8"/>
      <c r="C163" s="8"/>
      <c r="D163" s="8"/>
      <c r="E163" s="8"/>
      <c r="F163" s="8"/>
      <c r="G163" s="21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idden="1">
      <c r="A164" s="8"/>
      <c r="B164" s="8"/>
      <c r="C164" s="8"/>
      <c r="D164" s="8"/>
      <c r="E164" s="8"/>
      <c r="F164" s="8"/>
      <c r="G164" s="21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idden="1">
      <c r="A165" s="8"/>
      <c r="B165" s="8"/>
      <c r="C165" s="8"/>
      <c r="D165" s="8"/>
      <c r="E165" s="8"/>
      <c r="F165" s="8"/>
      <c r="G165" s="21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idden="1">
      <c r="A166" s="8"/>
      <c r="B166" s="8"/>
      <c r="C166" s="8"/>
      <c r="D166" s="8"/>
      <c r="E166" s="8"/>
      <c r="F166" s="8"/>
      <c r="G166" s="21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idden="1">
      <c r="A167" s="8"/>
      <c r="B167" s="8"/>
      <c r="C167" s="8"/>
      <c r="D167" s="8"/>
      <c r="E167" s="8"/>
      <c r="F167" s="8"/>
      <c r="G167" s="21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idden="1">
      <c r="A168" s="8"/>
      <c r="B168" s="8"/>
      <c r="C168" s="8"/>
      <c r="D168" s="8"/>
      <c r="E168" s="8"/>
      <c r="F168" s="8"/>
      <c r="G168" s="21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idden="1">
      <c r="A169" s="8"/>
      <c r="B169" s="8"/>
      <c r="C169" s="8"/>
      <c r="D169" s="8"/>
      <c r="E169" s="8"/>
      <c r="F169" s="8"/>
      <c r="G169" s="21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idden="1">
      <c r="A170" s="8"/>
      <c r="B170" s="8"/>
      <c r="C170" s="8"/>
      <c r="D170" s="8"/>
      <c r="E170" s="8"/>
      <c r="F170" s="8"/>
      <c r="G170" s="21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idden="1">
      <c r="A171" s="8"/>
      <c r="B171" s="8"/>
      <c r="C171" s="8"/>
      <c r="D171" s="8"/>
      <c r="E171" s="8"/>
      <c r="F171" s="8"/>
      <c r="G171" s="21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idden="1">
      <c r="A172" s="8"/>
      <c r="B172" s="8"/>
      <c r="C172" s="8"/>
      <c r="D172" s="8"/>
      <c r="E172" s="8"/>
      <c r="F172" s="8"/>
      <c r="G172" s="21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idden="1">
      <c r="A173" s="8"/>
      <c r="B173" s="8"/>
      <c r="C173" s="8"/>
      <c r="D173" s="8"/>
      <c r="E173" s="8"/>
      <c r="F173" s="8"/>
      <c r="G173" s="21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idden="1">
      <c r="A174" s="8"/>
      <c r="B174" s="8"/>
      <c r="C174" s="8"/>
      <c r="D174" s="8"/>
      <c r="E174" s="8"/>
      <c r="F174" s="8"/>
      <c r="G174" s="21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idden="1">
      <c r="A175" s="8"/>
      <c r="B175" s="8"/>
      <c r="C175" s="8"/>
      <c r="D175" s="8"/>
      <c r="E175" s="8"/>
      <c r="F175" s="8"/>
      <c r="G175" s="21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idden="1">
      <c r="A176" s="8"/>
      <c r="B176" s="8"/>
      <c r="C176" s="8"/>
      <c r="D176" s="8"/>
      <c r="E176" s="8"/>
      <c r="F176" s="8"/>
      <c r="G176" s="21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idden="1">
      <c r="A177" s="8"/>
      <c r="B177" s="8"/>
      <c r="C177" s="8"/>
      <c r="D177" s="8"/>
      <c r="E177" s="8"/>
      <c r="F177" s="8"/>
      <c r="G177" s="21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idden="1">
      <c r="A178" s="8"/>
      <c r="B178" s="8"/>
      <c r="C178" s="8"/>
      <c r="D178" s="8"/>
      <c r="E178" s="8"/>
      <c r="F178" s="8"/>
      <c r="G178" s="21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idden="1">
      <c r="A179" s="8"/>
      <c r="B179" s="8"/>
      <c r="C179" s="8"/>
      <c r="D179" s="8"/>
      <c r="E179" s="8"/>
      <c r="F179" s="8"/>
      <c r="G179" s="21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idden="1">
      <c r="A180" s="8"/>
      <c r="B180" s="8"/>
      <c r="C180" s="8"/>
      <c r="D180" s="8"/>
      <c r="E180" s="8"/>
      <c r="F180" s="8"/>
      <c r="G180" s="21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idden="1">
      <c r="A181" s="8"/>
      <c r="B181" s="8"/>
      <c r="C181" s="8"/>
      <c r="D181" s="8"/>
      <c r="E181" s="8"/>
      <c r="F181" s="8"/>
      <c r="G181" s="21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idden="1">
      <c r="A182" s="8"/>
      <c r="B182" s="8"/>
      <c r="C182" s="8"/>
      <c r="D182" s="8"/>
      <c r="E182" s="8"/>
      <c r="F182" s="8"/>
      <c r="G182" s="21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idden="1">
      <c r="A183" s="8"/>
      <c r="B183" s="8"/>
      <c r="C183" s="8"/>
      <c r="D183" s="8"/>
      <c r="E183" s="8"/>
      <c r="F183" s="8"/>
      <c r="G183" s="21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idden="1">
      <c r="A184" s="8"/>
      <c r="B184" s="8"/>
      <c r="C184" s="8"/>
      <c r="D184" s="8"/>
      <c r="E184" s="8"/>
      <c r="F184" s="8"/>
      <c r="G184" s="21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idden="1">
      <c r="A185" s="8"/>
      <c r="B185" s="8"/>
      <c r="C185" s="8"/>
      <c r="D185" s="8"/>
      <c r="E185" s="8"/>
      <c r="F185" s="8"/>
      <c r="G185" s="21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idden="1">
      <c r="A186" s="8"/>
      <c r="B186" s="8"/>
      <c r="C186" s="8"/>
      <c r="D186" s="8"/>
      <c r="E186" s="8"/>
      <c r="F186" s="8"/>
      <c r="G186" s="21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idden="1">
      <c r="A187" s="8"/>
      <c r="B187" s="8"/>
      <c r="C187" s="8"/>
      <c r="D187" s="8"/>
      <c r="E187" s="8"/>
      <c r="F187" s="8"/>
      <c r="G187" s="21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idden="1">
      <c r="A188" s="8"/>
      <c r="B188" s="8"/>
      <c r="C188" s="8"/>
      <c r="D188" s="8"/>
      <c r="E188" s="8"/>
      <c r="F188" s="8"/>
      <c r="G188" s="21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idden="1">
      <c r="A189" s="8"/>
      <c r="B189" s="8"/>
      <c r="C189" s="8"/>
      <c r="D189" s="8"/>
      <c r="E189" s="8"/>
      <c r="F189" s="8"/>
      <c r="G189" s="21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idden="1">
      <c r="A190" s="8"/>
      <c r="B190" s="8"/>
      <c r="C190" s="8"/>
      <c r="D190" s="8"/>
      <c r="E190" s="8"/>
      <c r="F190" s="8"/>
      <c r="G190" s="21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idden="1">
      <c r="A191" s="8"/>
      <c r="B191" s="8"/>
      <c r="C191" s="8"/>
      <c r="D191" s="8"/>
      <c r="E191" s="8"/>
      <c r="F191" s="8"/>
      <c r="G191" s="21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idden="1">
      <c r="A192" s="8"/>
      <c r="B192" s="8"/>
      <c r="C192" s="8"/>
      <c r="D192" s="8"/>
      <c r="E192" s="8"/>
      <c r="F192" s="8"/>
      <c r="G192" s="21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idden="1">
      <c r="A193" s="8"/>
      <c r="B193" s="8"/>
      <c r="C193" s="8"/>
      <c r="D193" s="8"/>
      <c r="E193" s="8"/>
      <c r="F193" s="8"/>
      <c r="G193" s="21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idden="1">
      <c r="A194" s="8"/>
      <c r="B194" s="8"/>
      <c r="C194" s="8"/>
      <c r="D194" s="8"/>
      <c r="E194" s="8"/>
      <c r="F194" s="8"/>
      <c r="G194" s="21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idden="1">
      <c r="A195" s="8"/>
      <c r="B195" s="8"/>
      <c r="C195" s="8"/>
      <c r="D195" s="8"/>
      <c r="E195" s="8"/>
      <c r="F195" s="8"/>
      <c r="G195" s="21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idden="1">
      <c r="A196" s="8"/>
      <c r="B196" s="8"/>
      <c r="C196" s="8"/>
      <c r="D196" s="8"/>
      <c r="E196" s="8"/>
      <c r="F196" s="8"/>
      <c r="G196" s="21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idden="1">
      <c r="A197" s="8"/>
      <c r="B197" s="8"/>
      <c r="C197" s="8"/>
      <c r="D197" s="8"/>
      <c r="E197" s="8"/>
      <c r="F197" s="8"/>
      <c r="G197" s="21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idden="1">
      <c r="A198" s="8"/>
      <c r="B198" s="8"/>
      <c r="C198" s="8"/>
      <c r="D198" s="8"/>
      <c r="E198" s="8"/>
      <c r="F198" s="8"/>
      <c r="G198" s="21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idden="1">
      <c r="A199" s="8"/>
      <c r="B199" s="8"/>
      <c r="C199" s="8"/>
      <c r="D199" s="8"/>
      <c r="E199" s="8"/>
      <c r="F199" s="8"/>
      <c r="G199" s="21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idden="1">
      <c r="A200" s="8"/>
      <c r="B200" s="8"/>
      <c r="C200" s="8"/>
      <c r="D200" s="8"/>
      <c r="E200" s="8"/>
      <c r="F200" s="8"/>
      <c r="G200" s="21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idden="1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>
      <c r="A680" s="8"/>
      <c r="B680" s="8"/>
      <c r="C680" s="8"/>
      <c r="D680" s="8"/>
      <c r="E680" s="8"/>
      <c r="F680" s="8"/>
      <c r="G680" s="21"/>
      <c r="H680" s="12"/>
      <c r="I680" s="12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idden="1">
      <c r="A681" s="8"/>
      <c r="B681" s="8"/>
      <c r="C681" s="8"/>
      <c r="D681" s="8"/>
      <c r="E681" s="8"/>
      <c r="F681" s="8"/>
      <c r="G681" s="21"/>
      <c r="H681" s="12"/>
      <c r="I681" s="12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idden="1">
      <c r="A682" s="8"/>
      <c r="B682" s="8"/>
      <c r="C682" s="8"/>
      <c r="D682" s="8"/>
      <c r="E682" s="8"/>
      <c r="F682" s="8"/>
      <c r="G682" s="21"/>
      <c r="H682" s="12"/>
      <c r="I682" s="12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idden="1">
      <c r="A683" s="8"/>
      <c r="B683" s="8"/>
      <c r="C683" s="8"/>
      <c r="D683" s="8"/>
      <c r="E683" s="8"/>
      <c r="F683" s="8"/>
      <c r="G683" s="21"/>
      <c r="H683" s="12"/>
      <c r="I683" s="12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idden="1">
      <c r="A684" s="8"/>
      <c r="B684" s="8"/>
      <c r="C684" s="8"/>
      <c r="D684" s="8"/>
      <c r="E684" s="8"/>
      <c r="F684" s="8"/>
      <c r="G684" s="21"/>
      <c r="H684" s="12"/>
      <c r="I684" s="12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idden="1">
      <c r="A685" s="8"/>
      <c r="B685" s="8"/>
      <c r="C685" s="8"/>
      <c r="D685" s="8"/>
      <c r="E685" s="8"/>
      <c r="F685" s="8"/>
      <c r="G685" s="21"/>
      <c r="H685" s="12"/>
      <c r="I685" s="12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idden="1">
      <c r="A686" s="8"/>
      <c r="B686" s="8"/>
      <c r="C686" s="8"/>
      <c r="D686" s="8"/>
      <c r="E686" s="8"/>
      <c r="F686" s="8"/>
      <c r="G686" s="21"/>
      <c r="H686" s="12"/>
      <c r="I686" s="12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idden="1">
      <c r="A687" s="8"/>
      <c r="B687" s="8"/>
      <c r="C687" s="8"/>
      <c r="D687" s="8"/>
      <c r="E687" s="8"/>
      <c r="F687" s="8"/>
      <c r="G687" s="21"/>
      <c r="H687" s="12"/>
      <c r="I687" s="12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idden="1">
      <c r="A688" s="8"/>
      <c r="B688" s="8"/>
      <c r="C688" s="8"/>
      <c r="D688" s="8"/>
      <c r="E688" s="8"/>
      <c r="F688" s="8"/>
      <c r="G688" s="21"/>
      <c r="H688" s="12"/>
      <c r="I688" s="12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idden="1">
      <c r="A689" s="8"/>
      <c r="B689" s="8"/>
      <c r="C689" s="8"/>
      <c r="D689" s="8"/>
      <c r="E689" s="8"/>
      <c r="F689" s="8"/>
      <c r="G689" s="21"/>
      <c r="H689" s="12"/>
      <c r="I689" s="12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idden="1">
      <c r="A690" s="8"/>
      <c r="B690" s="8"/>
      <c r="C690" s="8"/>
      <c r="D690" s="8"/>
      <c r="E690" s="8"/>
      <c r="F690" s="8"/>
      <c r="G690" s="21"/>
      <c r="H690" s="12"/>
      <c r="I690" s="12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idden="1">
      <c r="A691" s="8"/>
      <c r="B691" s="8"/>
      <c r="C691" s="8"/>
      <c r="D691" s="8"/>
      <c r="E691" s="8"/>
      <c r="F691" s="8"/>
      <c r="G691" s="21"/>
      <c r="H691" s="12"/>
      <c r="I691" s="12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idden="1">
      <c r="A692" s="8"/>
      <c r="B692" s="8"/>
      <c r="C692" s="8"/>
      <c r="D692" s="8"/>
      <c r="E692" s="8"/>
      <c r="F692" s="8"/>
      <c r="G692" s="21"/>
      <c r="H692" s="12"/>
      <c r="I692" s="12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idden="1">
      <c r="A693" s="8"/>
      <c r="B693" s="8"/>
      <c r="C693" s="8"/>
      <c r="D693" s="8"/>
      <c r="E693" s="8"/>
      <c r="F693" s="8"/>
      <c r="G693" s="21"/>
      <c r="H693" s="12"/>
      <c r="I693" s="12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idden="1">
      <c r="A694" s="8"/>
      <c r="B694" s="8"/>
      <c r="C694" s="8"/>
      <c r="D694" s="8"/>
      <c r="E694" s="8"/>
      <c r="F694" s="8"/>
      <c r="G694" s="21"/>
      <c r="H694" s="12"/>
      <c r="I694" s="12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idden="1">
      <c r="A695" s="8"/>
      <c r="B695" s="8"/>
      <c r="C695" s="8"/>
      <c r="D695" s="8"/>
      <c r="E695" s="8"/>
      <c r="F695" s="8"/>
      <c r="G695" s="21"/>
      <c r="H695" s="12"/>
      <c r="I695" s="12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idden="1">
      <c r="A696" s="8"/>
      <c r="B696" s="8"/>
      <c r="C696" s="8"/>
      <c r="D696" s="8"/>
      <c r="E696" s="8"/>
      <c r="F696" s="8"/>
      <c r="G696" s="21"/>
      <c r="H696" s="12"/>
      <c r="I696" s="12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idden="1">
      <c r="A697" s="8"/>
      <c r="B697" s="8"/>
      <c r="C697" s="8"/>
      <c r="D697" s="8"/>
      <c r="E697" s="8"/>
      <c r="F697" s="8"/>
      <c r="G697" s="21"/>
      <c r="H697" s="12"/>
      <c r="I697" s="12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idden="1">
      <c r="A698" s="8"/>
      <c r="B698" s="8"/>
      <c r="C698" s="8"/>
      <c r="D698" s="8"/>
      <c r="E698" s="8"/>
      <c r="F698" s="8"/>
      <c r="G698" s="21"/>
      <c r="H698" s="12"/>
      <c r="I698" s="12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idden="1">
      <c r="A699" s="8"/>
      <c r="B699" s="8"/>
      <c r="C699" s="8"/>
      <c r="D699" s="8"/>
      <c r="E699" s="8"/>
      <c r="F699" s="8"/>
      <c r="G699" s="21"/>
      <c r="H699" s="12"/>
      <c r="I699" s="12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idden="1">
      <c r="A700" s="8"/>
      <c r="B700" s="8"/>
      <c r="C700" s="8"/>
      <c r="D700" s="8"/>
      <c r="E700" s="8"/>
      <c r="F700" s="8"/>
      <c r="G700" s="21"/>
      <c r="H700" s="12"/>
      <c r="I700" s="12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idden="1">
      <c r="A701" s="8"/>
      <c r="B701" s="8"/>
      <c r="C701" s="8"/>
      <c r="D701" s="8"/>
      <c r="E701" s="8"/>
      <c r="F701" s="8"/>
      <c r="G701" s="21"/>
      <c r="H701" s="12"/>
      <c r="I701" s="12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idden="1">
      <c r="A702" s="8"/>
      <c r="B702" s="8"/>
      <c r="C702" s="8"/>
      <c r="D702" s="8"/>
      <c r="E702" s="8"/>
      <c r="F702" s="8"/>
      <c r="G702" s="21"/>
      <c r="H702" s="12"/>
      <c r="I702" s="12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idden="1">
      <c r="A703" s="8"/>
      <c r="B703" s="8"/>
      <c r="C703" s="8"/>
      <c r="D703" s="8"/>
      <c r="E703" s="8"/>
      <c r="F703" s="8"/>
      <c r="G703" s="21"/>
      <c r="H703" s="12"/>
      <c r="I703" s="12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idden="1">
      <c r="A704" s="8"/>
      <c r="B704" s="8"/>
      <c r="C704" s="8"/>
      <c r="D704" s="8"/>
      <c r="E704" s="8"/>
      <c r="F704" s="8"/>
      <c r="G704" s="21"/>
      <c r="H704" s="12"/>
      <c r="I704" s="12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idden="1">
      <c r="A705" s="8"/>
      <c r="B705" s="8"/>
      <c r="C705" s="8"/>
      <c r="D705" s="8"/>
      <c r="E705" s="8"/>
      <c r="F705" s="8"/>
      <c r="G705" s="21"/>
      <c r="H705" s="12"/>
      <c r="I705" s="12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idden="1">
      <c r="A706" s="8"/>
      <c r="B706" s="8"/>
      <c r="C706" s="8"/>
      <c r="D706" s="8"/>
      <c r="E706" s="8"/>
      <c r="F706" s="8"/>
      <c r="G706" s="21"/>
      <c r="H706" s="12"/>
      <c r="I706" s="12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idden="1">
      <c r="A707" s="8"/>
      <c r="B707" s="8"/>
      <c r="C707" s="8"/>
      <c r="D707" s="8"/>
      <c r="E707" s="8"/>
      <c r="F707" s="8"/>
      <c r="G707" s="21"/>
      <c r="H707" s="12"/>
      <c r="I707" s="12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idden="1">
      <c r="A708" s="8"/>
      <c r="B708" s="8"/>
      <c r="C708" s="8"/>
      <c r="D708" s="8"/>
      <c r="E708" s="8"/>
      <c r="F708" s="8"/>
      <c r="G708" s="21"/>
      <c r="H708" s="12"/>
      <c r="I708" s="12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idden="1">
      <c r="A709" s="8"/>
      <c r="B709" s="8"/>
      <c r="C709" s="8"/>
      <c r="D709" s="8"/>
      <c r="E709" s="8"/>
      <c r="F709" s="8"/>
      <c r="G709" s="21"/>
      <c r="H709" s="12"/>
      <c r="I709" s="12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idden="1">
      <c r="A710" s="8"/>
      <c r="B710" s="8"/>
      <c r="C710" s="8"/>
      <c r="D710" s="8"/>
      <c r="E710" s="8"/>
      <c r="F710" s="8"/>
      <c r="G710" s="21"/>
      <c r="H710" s="12"/>
      <c r="I710" s="12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idden="1">
      <c r="A711" s="8"/>
      <c r="B711" s="8"/>
      <c r="C711" s="8"/>
      <c r="D711" s="8"/>
      <c r="E711" s="8"/>
      <c r="F711" s="8"/>
      <c r="G711" s="21"/>
      <c r="H711" s="12"/>
      <c r="I711" s="12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idden="1">
      <c r="A712" s="8"/>
      <c r="B712" s="8"/>
      <c r="C712" s="8"/>
      <c r="D712" s="8"/>
      <c r="E712" s="8"/>
      <c r="F712" s="8"/>
      <c r="G712" s="21"/>
      <c r="H712" s="12"/>
      <c r="I712" s="12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idden="1">
      <c r="A713" s="8"/>
      <c r="B713" s="8"/>
      <c r="C713" s="8"/>
      <c r="D713" s="8"/>
      <c r="E713" s="8"/>
      <c r="F713" s="8"/>
      <c r="G713" s="21"/>
      <c r="H713" s="12"/>
      <c r="I713" s="12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idden="1">
      <c r="A714" s="8"/>
      <c r="B714" s="8"/>
      <c r="C714" s="8"/>
      <c r="D714" s="8"/>
      <c r="E714" s="8"/>
      <c r="F714" s="8"/>
      <c r="G714" s="21"/>
      <c r="H714" s="12"/>
      <c r="I714" s="12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idden="1">
      <c r="A715" s="8"/>
      <c r="B715" s="8"/>
      <c r="C715" s="8"/>
      <c r="D715" s="8"/>
      <c r="E715" s="8"/>
      <c r="F715" s="8"/>
      <c r="G715" s="21"/>
      <c r="H715" s="12"/>
      <c r="I715" s="12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idden="1">
      <c r="A716" s="8"/>
      <c r="B716" s="8"/>
      <c r="C716" s="8"/>
      <c r="D716" s="8"/>
      <c r="E716" s="8"/>
      <c r="F716" s="8"/>
      <c r="G716" s="21"/>
      <c r="H716" s="12"/>
      <c r="I716" s="12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idden="1">
      <c r="A717" s="8"/>
      <c r="B717" s="8"/>
      <c r="C717" s="8"/>
      <c r="D717" s="8"/>
      <c r="E717" s="8"/>
      <c r="F717" s="8"/>
      <c r="G717" s="21"/>
      <c r="H717" s="12"/>
      <c r="I717" s="12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idden="1">
      <c r="A718" s="8"/>
      <c r="B718" s="8"/>
      <c r="C718" s="8"/>
      <c r="D718" s="8"/>
      <c r="E718" s="8"/>
      <c r="F718" s="8"/>
      <c r="G718" s="21"/>
      <c r="H718" s="12"/>
      <c r="I718" s="12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idden="1">
      <c r="A719" s="8"/>
      <c r="B719" s="8"/>
      <c r="C719" s="8"/>
      <c r="D719" s="8"/>
      <c r="E719" s="8"/>
      <c r="F719" s="8"/>
      <c r="G719" s="21"/>
      <c r="H719" s="12"/>
      <c r="I719" s="12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idden="1">
      <c r="A720" s="8"/>
      <c r="B720" s="8"/>
      <c r="C720" s="8"/>
      <c r="D720" s="8"/>
      <c r="E720" s="8"/>
      <c r="F720" s="8"/>
      <c r="G720" s="21"/>
      <c r="H720" s="12"/>
      <c r="I720" s="12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idden="1">
      <c r="A721" s="8"/>
      <c r="B721" s="8"/>
      <c r="C721" s="8"/>
      <c r="D721" s="8"/>
      <c r="E721" s="8"/>
      <c r="F721" s="8"/>
      <c r="G721" s="21"/>
      <c r="H721" s="12"/>
      <c r="I721" s="12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idden="1">
      <c r="A722" s="8"/>
      <c r="B722" s="8"/>
      <c r="C722" s="8"/>
      <c r="D722" s="8"/>
      <c r="E722" s="8"/>
      <c r="F722" s="8"/>
      <c r="G722" s="21"/>
      <c r="H722" s="12"/>
      <c r="I722" s="12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idden="1">
      <c r="A723" s="8"/>
      <c r="B723" s="8"/>
      <c r="C723" s="8"/>
      <c r="D723" s="8"/>
      <c r="E723" s="8"/>
      <c r="F723" s="8"/>
      <c r="G723" s="21"/>
      <c r="H723" s="12"/>
      <c r="I723" s="12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idden="1">
      <c r="A724" s="8"/>
      <c r="B724" s="8"/>
      <c r="C724" s="8"/>
      <c r="D724" s="8"/>
      <c r="E724" s="8"/>
      <c r="F724" s="8"/>
      <c r="G724" s="21"/>
      <c r="H724" s="12"/>
      <c r="I724" s="12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idden="1">
      <c r="A725" s="8"/>
      <c r="B725" s="8"/>
      <c r="C725" s="8"/>
      <c r="D725" s="8"/>
      <c r="E725" s="8"/>
      <c r="F725" s="8"/>
      <c r="G725" s="21"/>
      <c r="H725" s="12"/>
      <c r="I725" s="12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idden="1">
      <c r="A726" s="8"/>
      <c r="B726" s="8"/>
      <c r="C726" s="8"/>
      <c r="D726" s="8"/>
      <c r="E726" s="8"/>
      <c r="F726" s="8"/>
      <c r="G726" s="21"/>
      <c r="H726" s="12"/>
      <c r="I726" s="12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idden="1">
      <c r="A727" s="8"/>
      <c r="B727" s="8"/>
      <c r="C727" s="8"/>
      <c r="D727" s="8"/>
      <c r="E727" s="8"/>
      <c r="F727" s="8"/>
      <c r="G727" s="21"/>
      <c r="H727" s="12"/>
      <c r="I727" s="12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idden="1">
      <c r="A728" s="8"/>
      <c r="B728" s="8"/>
      <c r="C728" s="8"/>
      <c r="D728" s="8"/>
      <c r="E728" s="8"/>
      <c r="F728" s="8"/>
      <c r="G728" s="21"/>
      <c r="H728" s="12"/>
      <c r="I728" s="12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idden="1">
      <c r="A729" s="8"/>
      <c r="B729" s="8"/>
      <c r="C729" s="8"/>
      <c r="D729" s="8"/>
      <c r="E729" s="8"/>
      <c r="F729" s="8"/>
      <c r="G729" s="21"/>
      <c r="H729" s="12"/>
      <c r="I729" s="12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idden="1">
      <c r="A730" s="8"/>
      <c r="B730" s="8"/>
      <c r="C730" s="8"/>
      <c r="D730" s="8"/>
      <c r="E730" s="8"/>
      <c r="F730" s="8"/>
      <c r="G730" s="21"/>
      <c r="H730" s="12"/>
      <c r="I730" s="12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idden="1">
      <c r="A731" s="8"/>
      <c r="B731" s="8"/>
      <c r="C731" s="8"/>
      <c r="D731" s="8"/>
      <c r="E731" s="8"/>
      <c r="F731" s="8"/>
      <c r="G731" s="21"/>
      <c r="H731" s="12"/>
      <c r="I731" s="12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idden="1">
      <c r="A732" s="8"/>
      <c r="B732" s="8"/>
      <c r="C732" s="8"/>
      <c r="D732" s="8"/>
      <c r="E732" s="8"/>
      <c r="F732" s="8"/>
      <c r="G732" s="21"/>
      <c r="H732" s="12"/>
      <c r="I732" s="12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idden="1">
      <c r="A733" s="8"/>
      <c r="B733" s="8"/>
      <c r="C733" s="8"/>
      <c r="D733" s="8"/>
      <c r="E733" s="8"/>
      <c r="F733" s="8"/>
      <c r="G733" s="21"/>
      <c r="H733" s="12"/>
      <c r="I733" s="12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idden="1">
      <c r="A734" s="8"/>
      <c r="B734" s="8"/>
      <c r="C734" s="8"/>
      <c r="D734" s="8"/>
      <c r="E734" s="8"/>
      <c r="F734" s="8"/>
      <c r="G734" s="21"/>
      <c r="H734" s="12"/>
      <c r="I734" s="1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idden="1">
      <c r="A735" s="8"/>
      <c r="B735" s="8"/>
      <c r="C735" s="8"/>
      <c r="D735" s="8"/>
      <c r="E735" s="8"/>
      <c r="F735" s="8"/>
      <c r="G735" s="21"/>
      <c r="H735" s="12"/>
      <c r="I735" s="12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idden="1">
      <c r="A736" s="8"/>
      <c r="B736" s="8"/>
      <c r="C736" s="8"/>
      <c r="D736" s="8"/>
      <c r="E736" s="8"/>
      <c r="F736" s="8"/>
      <c r="G736" s="21"/>
      <c r="H736" s="12"/>
      <c r="I736" s="12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idden="1">
      <c r="A737" s="8"/>
      <c r="B737" s="8"/>
      <c r="C737" s="8"/>
      <c r="D737" s="8"/>
      <c r="E737" s="8"/>
      <c r="F737" s="8"/>
      <c r="G737" s="21"/>
      <c r="H737" s="12"/>
      <c r="I737" s="12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idden="1">
      <c r="A738" s="8"/>
      <c r="B738" s="8"/>
      <c r="C738" s="8"/>
      <c r="D738" s="8"/>
      <c r="E738" s="8"/>
      <c r="F738" s="8"/>
      <c r="G738" s="21"/>
      <c r="H738" s="12"/>
      <c r="I738" s="12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idden="1">
      <c r="A739" s="8"/>
      <c r="B739" s="8"/>
      <c r="C739" s="8"/>
      <c r="D739" s="8"/>
      <c r="E739" s="8"/>
      <c r="F739" s="8"/>
      <c r="G739" s="21"/>
      <c r="H739" s="12"/>
      <c r="I739" s="12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idden="1">
      <c r="A740" s="8"/>
      <c r="B740" s="8"/>
      <c r="C740" s="8"/>
      <c r="D740" s="8"/>
      <c r="E740" s="8"/>
      <c r="F740" s="8"/>
      <c r="G740" s="21"/>
      <c r="H740" s="12"/>
      <c r="I740" s="12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idden="1">
      <c r="A741" s="8"/>
      <c r="B741" s="8"/>
      <c r="C741" s="8"/>
      <c r="D741" s="8"/>
      <c r="E741" s="8"/>
      <c r="F741" s="8"/>
      <c r="G741" s="21"/>
      <c r="H741" s="12"/>
      <c r="I741" s="12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idden="1">
      <c r="A742" s="8"/>
      <c r="B742" s="8"/>
      <c r="C742" s="8"/>
      <c r="D742" s="8"/>
      <c r="E742" s="8"/>
      <c r="F742" s="8"/>
      <c r="G742" s="21"/>
      <c r="H742" s="12"/>
      <c r="I742" s="12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idden="1">
      <c r="A743" s="8"/>
      <c r="B743" s="8"/>
      <c r="C743" s="8"/>
      <c r="D743" s="8"/>
      <c r="E743" s="8"/>
      <c r="F743" s="8"/>
      <c r="G743" s="21"/>
      <c r="H743" s="12"/>
      <c r="I743" s="12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idden="1">
      <c r="A744" s="8"/>
      <c r="B744" s="8"/>
      <c r="C744" s="8"/>
      <c r="D744" s="8"/>
      <c r="E744" s="8"/>
      <c r="F744" s="8"/>
      <c r="G744" s="21"/>
      <c r="H744" s="12"/>
      <c r="I744" s="12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idden="1">
      <c r="A745" s="8"/>
      <c r="B745" s="8"/>
      <c r="C745" s="8"/>
      <c r="D745" s="8"/>
      <c r="E745" s="8"/>
      <c r="F745" s="8"/>
      <c r="G745" s="21"/>
      <c r="H745" s="12"/>
      <c r="I745" s="12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idden="1">
      <c r="A746" s="8"/>
      <c r="B746" s="8"/>
      <c r="C746" s="8"/>
      <c r="D746" s="8"/>
      <c r="E746" s="8"/>
      <c r="F746" s="8"/>
      <c r="G746" s="21"/>
      <c r="H746" s="12"/>
      <c r="I746" s="12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idden="1">
      <c r="A747" s="8"/>
      <c r="B747" s="8"/>
      <c r="C747" s="8"/>
      <c r="D747" s="8"/>
      <c r="E747" s="8"/>
      <c r="F747" s="8"/>
      <c r="G747" s="21"/>
      <c r="H747" s="12"/>
      <c r="I747" s="12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idden="1">
      <c r="A748" s="8"/>
      <c r="B748" s="8"/>
      <c r="C748" s="8"/>
      <c r="D748" s="8"/>
      <c r="E748" s="8"/>
      <c r="F748" s="8"/>
      <c r="G748" s="21"/>
      <c r="H748" s="12"/>
      <c r="I748" s="12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idden="1">
      <c r="A749" s="8"/>
      <c r="B749" s="8"/>
      <c r="C749" s="8"/>
      <c r="D749" s="8"/>
      <c r="E749" s="8"/>
      <c r="F749" s="8"/>
      <c r="G749" s="21"/>
      <c r="H749" s="12"/>
      <c r="I749" s="12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idden="1">
      <c r="A750" s="8"/>
      <c r="B750" s="8"/>
      <c r="C750" s="8"/>
      <c r="D750" s="8"/>
      <c r="E750" s="8"/>
      <c r="F750" s="8"/>
      <c r="G750" s="21"/>
      <c r="H750" s="12"/>
      <c r="I750" s="12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idden="1">
      <c r="A751" s="8"/>
      <c r="B751" s="8"/>
      <c r="C751" s="8"/>
      <c r="D751" s="8"/>
      <c r="E751" s="8"/>
      <c r="F751" s="8"/>
      <c r="G751" s="21"/>
      <c r="H751" s="12"/>
      <c r="I751" s="12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idden="1">
      <c r="A752" s="8"/>
      <c r="B752" s="8"/>
      <c r="C752" s="8"/>
      <c r="D752" s="8"/>
      <c r="E752" s="8"/>
      <c r="F752" s="8"/>
      <c r="G752" s="21"/>
      <c r="H752" s="12"/>
      <c r="I752" s="12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idden="1">
      <c r="A753" s="8"/>
      <c r="B753" s="8"/>
      <c r="C753" s="8"/>
      <c r="D753" s="8"/>
      <c r="E753" s="8"/>
      <c r="F753" s="8"/>
      <c r="G753" s="21"/>
      <c r="H753" s="12"/>
      <c r="I753" s="12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idden="1">
      <c r="A754" s="8"/>
      <c r="B754" s="8"/>
      <c r="C754" s="8"/>
      <c r="D754" s="8"/>
      <c r="E754" s="8"/>
      <c r="F754" s="8"/>
      <c r="G754" s="21"/>
      <c r="H754" s="12"/>
      <c r="I754" s="12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idden="1">
      <c r="A755" s="8"/>
      <c r="B755" s="8"/>
      <c r="C755" s="8"/>
      <c r="D755" s="8"/>
      <c r="E755" s="8"/>
      <c r="F755" s="8"/>
      <c r="G755" s="21"/>
      <c r="H755" s="12"/>
      <c r="I755" s="12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idden="1">
      <c r="A756" s="8"/>
      <c r="B756" s="8"/>
      <c r="C756" s="8"/>
      <c r="D756" s="8"/>
      <c r="E756" s="8"/>
      <c r="F756" s="8"/>
      <c r="G756" s="21"/>
      <c r="H756" s="12"/>
      <c r="I756" s="12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idden="1">
      <c r="A757" s="8"/>
      <c r="B757" s="8"/>
      <c r="C757" s="8"/>
      <c r="D757" s="8"/>
      <c r="E757" s="8"/>
      <c r="F757" s="8"/>
      <c r="G757" s="21"/>
      <c r="H757" s="12"/>
      <c r="I757" s="12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idden="1">
      <c r="A758" s="8"/>
      <c r="B758" s="8"/>
      <c r="C758" s="8"/>
      <c r="D758" s="8"/>
      <c r="E758" s="8"/>
      <c r="F758" s="8"/>
      <c r="G758" s="21"/>
      <c r="H758" s="12"/>
      <c r="I758" s="12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idden="1">
      <c r="A759" s="8"/>
      <c r="B759" s="8"/>
      <c r="C759" s="8"/>
      <c r="D759" s="8"/>
      <c r="E759" s="8"/>
      <c r="F759" s="8"/>
      <c r="G759" s="21"/>
      <c r="H759" s="12"/>
      <c r="I759" s="12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idden="1">
      <c r="A760" s="8"/>
      <c r="B760" s="8"/>
      <c r="C760" s="8"/>
      <c r="D760" s="8"/>
      <c r="E760" s="8"/>
      <c r="F760" s="8"/>
      <c r="G760" s="21"/>
      <c r="H760" s="12"/>
      <c r="I760" s="12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idden="1">
      <c r="A761" s="8"/>
      <c r="B761" s="8"/>
      <c r="C761" s="8"/>
      <c r="D761" s="8"/>
      <c r="E761" s="8"/>
      <c r="F761" s="8"/>
      <c r="G761" s="21"/>
      <c r="H761" s="12"/>
      <c r="I761" s="12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idden="1">
      <c r="A762" s="8"/>
      <c r="B762" s="8"/>
      <c r="C762" s="8"/>
      <c r="D762" s="8"/>
      <c r="E762" s="8"/>
      <c r="F762" s="8"/>
      <c r="G762" s="21"/>
      <c r="H762" s="12"/>
      <c r="I762" s="12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idden="1">
      <c r="A763" s="8"/>
      <c r="B763" s="8"/>
      <c r="C763" s="8"/>
      <c r="D763" s="8"/>
      <c r="E763" s="8"/>
      <c r="F763" s="8"/>
      <c r="G763" s="21"/>
      <c r="H763" s="12"/>
      <c r="I763" s="12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idden="1">
      <c r="A764" s="8"/>
      <c r="B764" s="8"/>
      <c r="C764" s="8"/>
      <c r="D764" s="8"/>
      <c r="E764" s="8"/>
      <c r="F764" s="8"/>
      <c r="G764" s="21"/>
      <c r="H764" s="12"/>
      <c r="I764" s="12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idden="1">
      <c r="A765" s="8"/>
      <c r="B765" s="8"/>
      <c r="C765" s="8"/>
      <c r="D765" s="8"/>
      <c r="E765" s="8"/>
      <c r="F765" s="8"/>
      <c r="G765" s="21"/>
      <c r="H765" s="12"/>
      <c r="I765" s="12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idden="1">
      <c r="A766" s="8"/>
      <c r="B766" s="8"/>
      <c r="C766" s="8"/>
      <c r="D766" s="8"/>
      <c r="E766" s="8"/>
      <c r="F766" s="8"/>
      <c r="G766" s="21"/>
      <c r="H766" s="12"/>
      <c r="I766" s="12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idden="1">
      <c r="A767" s="8"/>
      <c r="B767" s="8"/>
      <c r="C767" s="8"/>
      <c r="D767" s="8"/>
      <c r="E767" s="8"/>
      <c r="F767" s="8"/>
      <c r="G767" s="21"/>
      <c r="H767" s="12"/>
      <c r="I767" s="12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idden="1">
      <c r="A768" s="8"/>
      <c r="B768" s="8"/>
      <c r="C768" s="8"/>
      <c r="D768" s="8"/>
      <c r="E768" s="8"/>
      <c r="F768" s="8"/>
      <c r="G768" s="21"/>
      <c r="H768" s="12"/>
      <c r="I768" s="12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idden="1">
      <c r="A769" s="8"/>
      <c r="B769" s="8"/>
      <c r="C769" s="8"/>
      <c r="D769" s="8"/>
      <c r="E769" s="8"/>
      <c r="F769" s="8"/>
      <c r="G769" s="21"/>
      <c r="H769" s="12"/>
      <c r="I769" s="12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idden="1">
      <c r="A770" s="8"/>
      <c r="B770" s="8"/>
      <c r="C770" s="8"/>
      <c r="D770" s="8"/>
      <c r="E770" s="8"/>
      <c r="F770" s="8"/>
      <c r="G770" s="21"/>
      <c r="H770" s="12"/>
      <c r="I770" s="12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idden="1">
      <c r="A771" s="8"/>
      <c r="B771" s="8"/>
      <c r="C771" s="8"/>
      <c r="D771" s="8"/>
      <c r="E771" s="8"/>
      <c r="F771" s="8"/>
      <c r="G771" s="21"/>
      <c r="H771" s="12"/>
      <c r="I771" s="12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idden="1">
      <c r="A772" s="8"/>
      <c r="B772" s="8"/>
      <c r="C772" s="8"/>
      <c r="D772" s="8"/>
      <c r="E772" s="8"/>
      <c r="F772" s="8"/>
      <c r="G772" s="21"/>
      <c r="H772" s="12"/>
      <c r="I772" s="12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idden="1">
      <c r="A773" s="8"/>
      <c r="B773" s="8"/>
      <c r="C773" s="8"/>
      <c r="D773" s="8"/>
      <c r="E773" s="8"/>
      <c r="F773" s="8"/>
      <c r="G773" s="21"/>
      <c r="H773" s="12"/>
      <c r="I773" s="12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idden="1">
      <c r="A774" s="8"/>
      <c r="B774" s="8"/>
      <c r="C774" s="8"/>
      <c r="D774" s="8"/>
      <c r="E774" s="8"/>
      <c r="F774" s="8"/>
      <c r="G774" s="21"/>
      <c r="H774" s="12"/>
      <c r="I774" s="12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idden="1">
      <c r="A775" s="8"/>
      <c r="B775" s="8"/>
      <c r="C775" s="8"/>
      <c r="D775" s="8"/>
      <c r="E775" s="8"/>
      <c r="F775" s="8"/>
      <c r="G775" s="21"/>
      <c r="H775" s="12"/>
      <c r="I775" s="12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idden="1">
      <c r="A776" s="8"/>
      <c r="B776" s="8"/>
      <c r="C776" s="8"/>
      <c r="D776" s="8"/>
      <c r="E776" s="8"/>
      <c r="F776" s="8"/>
      <c r="G776" s="21"/>
      <c r="H776" s="12"/>
      <c r="I776" s="12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idden="1">
      <c r="A777" s="8"/>
      <c r="B777" s="8"/>
      <c r="C777" s="8"/>
      <c r="D777" s="8"/>
      <c r="E777" s="8"/>
      <c r="F777" s="8"/>
      <c r="G777" s="21"/>
      <c r="H777" s="12"/>
      <c r="I777" s="12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idden="1">
      <c r="A778" s="8"/>
      <c r="B778" s="8"/>
      <c r="C778" s="8"/>
      <c r="D778" s="8"/>
      <c r="E778" s="8"/>
      <c r="F778" s="8"/>
      <c r="G778" s="21"/>
      <c r="H778" s="12"/>
      <c r="I778" s="12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idden="1">
      <c r="A779" s="8"/>
      <c r="B779" s="8"/>
      <c r="C779" s="8"/>
      <c r="D779" s="8"/>
      <c r="E779" s="8"/>
      <c r="F779" s="8"/>
      <c r="G779" s="21"/>
      <c r="H779" s="12"/>
      <c r="I779" s="12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idden="1">
      <c r="A780" s="8"/>
      <c r="B780" s="8"/>
      <c r="C780" s="8"/>
      <c r="D780" s="8"/>
      <c r="E780" s="8"/>
      <c r="F780" s="8"/>
      <c r="G780" s="21"/>
      <c r="H780" s="12"/>
      <c r="I780" s="12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idden="1">
      <c r="A781" s="8"/>
      <c r="B781" s="8"/>
      <c r="C781" s="8"/>
      <c r="D781" s="8"/>
      <c r="E781" s="8"/>
      <c r="F781" s="8"/>
      <c r="G781" s="21"/>
      <c r="H781" s="12"/>
      <c r="I781" s="12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idden="1">
      <c r="A782" s="8"/>
      <c r="B782" s="8"/>
      <c r="C782" s="8"/>
      <c r="D782" s="8"/>
      <c r="E782" s="8"/>
      <c r="F782" s="8"/>
      <c r="G782" s="21"/>
      <c r="H782" s="12"/>
      <c r="I782" s="12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idden="1">
      <c r="A783" s="8"/>
      <c r="B783" s="8"/>
      <c r="C783" s="8"/>
      <c r="D783" s="8"/>
      <c r="E783" s="8"/>
      <c r="F783" s="8"/>
      <c r="G783" s="21"/>
      <c r="H783" s="12"/>
      <c r="I783" s="12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idden="1">
      <c r="A784" s="8"/>
      <c r="B784" s="8"/>
      <c r="C784" s="8"/>
      <c r="D784" s="8"/>
      <c r="E784" s="8"/>
      <c r="F784" s="8"/>
      <c r="G784" s="21"/>
      <c r="H784" s="12"/>
      <c r="I784" s="12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idden="1">
      <c r="A785" s="8"/>
      <c r="B785" s="8"/>
      <c r="C785" s="8"/>
      <c r="D785" s="8"/>
      <c r="E785" s="8"/>
      <c r="F785" s="8"/>
      <c r="G785" s="21"/>
      <c r="H785" s="12"/>
      <c r="I785" s="12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idden="1">
      <c r="A786" s="8"/>
      <c r="B786" s="8"/>
      <c r="C786" s="8"/>
      <c r="D786" s="8"/>
      <c r="E786" s="8"/>
      <c r="F786" s="8"/>
      <c r="G786" s="21"/>
      <c r="H786" s="12"/>
      <c r="I786" s="12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idden="1">
      <c r="A787" s="8"/>
      <c r="B787" s="8"/>
      <c r="C787" s="8"/>
      <c r="D787" s="8"/>
      <c r="E787" s="8"/>
      <c r="F787" s="8"/>
      <c r="G787" s="21"/>
      <c r="H787" s="12"/>
      <c r="I787" s="12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idden="1">
      <c r="A788" s="8"/>
      <c r="B788" s="8"/>
      <c r="C788" s="8"/>
      <c r="D788" s="8"/>
      <c r="E788" s="8"/>
      <c r="F788" s="8"/>
      <c r="G788" s="21"/>
      <c r="H788" s="12"/>
      <c r="I788" s="12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idden="1">
      <c r="A789" s="8"/>
      <c r="B789" s="8"/>
      <c r="C789" s="8"/>
      <c r="D789" s="8"/>
      <c r="E789" s="8"/>
      <c r="F789" s="8"/>
      <c r="G789" s="21"/>
      <c r="H789" s="12"/>
      <c r="I789" s="12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idden="1">
      <c r="A790" s="8"/>
      <c r="B790" s="8"/>
      <c r="C790" s="8"/>
      <c r="D790" s="8"/>
      <c r="E790" s="8"/>
      <c r="F790" s="8"/>
      <c r="G790" s="21"/>
      <c r="H790" s="12"/>
      <c r="I790" s="12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idden="1">
      <c r="A791" s="8"/>
      <c r="B791" s="8"/>
      <c r="C791" s="8"/>
      <c r="D791" s="8"/>
      <c r="E791" s="8"/>
      <c r="F791" s="8"/>
      <c r="G791" s="21"/>
      <c r="H791" s="12"/>
      <c r="I791" s="12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idden="1">
      <c r="A792" s="8"/>
      <c r="B792" s="8"/>
      <c r="C792" s="8"/>
      <c r="D792" s="8"/>
      <c r="E792" s="8"/>
      <c r="F792" s="8"/>
      <c r="G792" s="21"/>
      <c r="H792" s="12"/>
      <c r="I792" s="12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idden="1">
      <c r="A793" s="8"/>
      <c r="B793" s="8"/>
      <c r="C793" s="8"/>
      <c r="D793" s="8"/>
      <c r="E793" s="8"/>
      <c r="F793" s="8"/>
      <c r="G793" s="21"/>
      <c r="H793" s="12"/>
      <c r="I793" s="12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idden="1">
      <c r="A794" s="8"/>
      <c r="B794" s="8"/>
      <c r="C794" s="8"/>
      <c r="D794" s="8"/>
      <c r="E794" s="8"/>
      <c r="F794" s="8"/>
      <c r="G794" s="21"/>
      <c r="H794" s="12"/>
      <c r="I794" s="12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idden="1">
      <c r="A795" s="8"/>
      <c r="B795" s="8"/>
      <c r="C795" s="8"/>
      <c r="D795" s="8"/>
      <c r="E795" s="8"/>
      <c r="F795" s="8"/>
      <c r="G795" s="21"/>
      <c r="H795" s="12"/>
      <c r="I795" s="12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idden="1">
      <c r="A796" s="8"/>
      <c r="B796" s="8"/>
      <c r="C796" s="8"/>
      <c r="D796" s="8"/>
      <c r="E796" s="8"/>
      <c r="F796" s="8"/>
      <c r="G796" s="21"/>
      <c r="H796" s="12"/>
      <c r="I796" s="12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idden="1">
      <c r="A797" s="8"/>
      <c r="B797" s="8"/>
      <c r="C797" s="8"/>
      <c r="D797" s="8"/>
      <c r="E797" s="8"/>
      <c r="F797" s="8"/>
      <c r="G797" s="21"/>
      <c r="H797" s="12"/>
      <c r="I797" s="12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idden="1">
      <c r="A798" s="8"/>
      <c r="B798" s="8"/>
      <c r="C798" s="8"/>
      <c r="D798" s="8"/>
      <c r="E798" s="8"/>
      <c r="F798" s="8"/>
      <c r="G798" s="21"/>
      <c r="H798" s="12"/>
      <c r="I798" s="12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idden="1">
      <c r="A799" s="8"/>
      <c r="B799" s="8"/>
      <c r="C799" s="8"/>
      <c r="D799" s="8"/>
      <c r="E799" s="8"/>
      <c r="F799" s="8"/>
      <c r="G799" s="21"/>
      <c r="H799" s="12"/>
      <c r="I799" s="12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idden="1">
      <c r="A800" s="8"/>
      <c r="B800" s="8"/>
      <c r="C800" s="8"/>
      <c r="D800" s="8"/>
      <c r="E800" s="8"/>
      <c r="F800" s="8"/>
      <c r="G800" s="21"/>
      <c r="H800" s="12"/>
      <c r="I800" s="12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idden="1">
      <c r="A801" s="8"/>
      <c r="B801" s="8"/>
      <c r="C801" s="8"/>
      <c r="D801" s="8"/>
      <c r="E801" s="8"/>
      <c r="F801" s="8"/>
      <c r="G801" s="21"/>
      <c r="H801" s="12"/>
      <c r="I801" s="12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idden="1">
      <c r="A802" s="8"/>
      <c r="B802" s="8"/>
      <c r="C802" s="8"/>
      <c r="D802" s="8"/>
      <c r="E802" s="8"/>
      <c r="F802" s="8"/>
      <c r="G802" s="21"/>
      <c r="H802" s="12"/>
      <c r="I802" s="12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idden="1">
      <c r="A803" s="8"/>
      <c r="B803" s="8"/>
      <c r="C803" s="8"/>
      <c r="D803" s="8"/>
      <c r="E803" s="8"/>
      <c r="F803" s="8"/>
      <c r="G803" s="21"/>
      <c r="H803" s="12"/>
      <c r="I803" s="12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idden="1">
      <c r="A804" s="8"/>
      <c r="B804" s="8"/>
      <c r="C804" s="8"/>
      <c r="D804" s="8"/>
      <c r="E804" s="8"/>
      <c r="F804" s="8"/>
      <c r="G804" s="21"/>
      <c r="H804" s="12"/>
      <c r="I804" s="12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idden="1">
      <c r="A805" s="8"/>
      <c r="B805" s="8"/>
      <c r="C805" s="8"/>
      <c r="D805" s="8"/>
      <c r="E805" s="8"/>
      <c r="F805" s="8"/>
      <c r="G805" s="21"/>
      <c r="H805" s="12"/>
      <c r="I805" s="12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idden="1">
      <c r="A806" s="8"/>
      <c r="B806" s="8"/>
      <c r="C806" s="8"/>
      <c r="D806" s="8"/>
      <c r="E806" s="8"/>
      <c r="F806" s="8"/>
      <c r="G806" s="21"/>
      <c r="H806" s="12"/>
      <c r="I806" s="12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idden="1">
      <c r="A807" s="8"/>
      <c r="B807" s="8"/>
      <c r="C807" s="8"/>
      <c r="D807" s="8"/>
      <c r="E807" s="8"/>
      <c r="F807" s="8"/>
      <c r="G807" s="21"/>
      <c r="H807" s="12"/>
      <c r="I807" s="12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idden="1">
      <c r="A808" s="8"/>
      <c r="B808" s="8"/>
      <c r="C808" s="8"/>
      <c r="D808" s="8"/>
      <c r="E808" s="8"/>
      <c r="F808" s="8"/>
      <c r="G808" s="21"/>
      <c r="H808" s="12"/>
      <c r="I808" s="12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idden="1">
      <c r="A809" s="8"/>
      <c r="B809" s="8"/>
      <c r="C809" s="8"/>
      <c r="D809" s="8"/>
      <c r="E809" s="8"/>
      <c r="F809" s="8"/>
      <c r="G809" s="21"/>
      <c r="H809" s="12"/>
      <c r="I809" s="12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idden="1">
      <c r="A810" s="8"/>
      <c r="B810" s="8"/>
      <c r="C810" s="8"/>
      <c r="D810" s="8"/>
      <c r="E810" s="8"/>
      <c r="F810" s="8"/>
      <c r="G810" s="21"/>
      <c r="H810" s="12"/>
      <c r="I810" s="12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idden="1">
      <c r="A811" s="8"/>
      <c r="B811" s="8"/>
      <c r="C811" s="8"/>
      <c r="D811" s="8"/>
      <c r="E811" s="8"/>
      <c r="F811" s="8"/>
      <c r="G811" s="21"/>
      <c r="H811" s="12"/>
      <c r="I811" s="12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idden="1">
      <c r="A812" s="8"/>
      <c r="B812" s="8"/>
      <c r="C812" s="8"/>
      <c r="D812" s="8"/>
      <c r="E812" s="8"/>
      <c r="F812" s="8"/>
      <c r="G812" s="21"/>
      <c r="H812" s="12"/>
      <c r="I812" s="12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idden="1">
      <c r="A813" s="8"/>
      <c r="B813" s="8"/>
      <c r="C813" s="8"/>
      <c r="D813" s="8"/>
      <c r="E813" s="8"/>
      <c r="F813" s="8"/>
      <c r="G813" s="21"/>
      <c r="H813" s="12"/>
      <c r="I813" s="12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idden="1">
      <c r="A814" s="8"/>
      <c r="B814" s="8"/>
      <c r="C814" s="8"/>
      <c r="D814" s="8"/>
      <c r="E814" s="8"/>
      <c r="F814" s="8"/>
      <c r="G814" s="21"/>
      <c r="H814" s="12"/>
      <c r="I814" s="12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idden="1">
      <c r="A815" s="8"/>
      <c r="B815" s="8"/>
      <c r="C815" s="8"/>
      <c r="D815" s="8"/>
      <c r="E815" s="8"/>
      <c r="F815" s="8"/>
      <c r="G815" s="21"/>
      <c r="H815" s="12"/>
      <c r="I815" s="12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idden="1">
      <c r="A816" s="8"/>
      <c r="B816" s="8"/>
      <c r="C816" s="8"/>
      <c r="D816" s="8"/>
      <c r="E816" s="8"/>
      <c r="F816" s="8"/>
      <c r="G816" s="21"/>
      <c r="H816" s="12"/>
      <c r="I816" s="12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idden="1">
      <c r="A817" s="8"/>
      <c r="B817" s="8"/>
      <c r="C817" s="8"/>
      <c r="D817" s="8"/>
      <c r="E817" s="8"/>
      <c r="F817" s="8"/>
      <c r="G817" s="21"/>
      <c r="H817" s="12"/>
      <c r="I817" s="12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idden="1">
      <c r="A818" s="8"/>
      <c r="B818" s="8"/>
      <c r="C818" s="8"/>
      <c r="D818" s="8"/>
      <c r="E818" s="8"/>
      <c r="F818" s="8"/>
      <c r="G818" s="21"/>
      <c r="H818" s="12"/>
      <c r="I818" s="12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idden="1">
      <c r="A819" s="8"/>
      <c r="B819" s="8"/>
      <c r="C819" s="8"/>
      <c r="D819" s="8"/>
      <c r="E819" s="8"/>
      <c r="F819" s="8"/>
      <c r="G819" s="21"/>
      <c r="H819" s="12"/>
      <c r="I819" s="12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idden="1">
      <c r="A820" s="8"/>
      <c r="B820" s="8"/>
      <c r="C820" s="8"/>
      <c r="D820" s="8"/>
      <c r="E820" s="8"/>
      <c r="F820" s="8"/>
      <c r="G820" s="21"/>
      <c r="H820" s="12"/>
      <c r="I820" s="12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idden="1">
      <c r="A821" s="8"/>
      <c r="B821" s="8"/>
      <c r="C821" s="8"/>
      <c r="D821" s="8"/>
      <c r="E821" s="8"/>
      <c r="F821" s="8"/>
      <c r="G821" s="21"/>
      <c r="H821" s="12"/>
      <c r="I821" s="12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idden="1">
      <c r="A822" s="8"/>
      <c r="B822" s="8"/>
      <c r="C822" s="8"/>
      <c r="D822" s="8"/>
      <c r="E822" s="8"/>
      <c r="F822" s="8"/>
      <c r="G822" s="21"/>
      <c r="H822" s="12"/>
      <c r="I822" s="12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idden="1">
      <c r="A823" s="8"/>
      <c r="B823" s="8"/>
      <c r="C823" s="8"/>
      <c r="D823" s="8"/>
      <c r="E823" s="8"/>
      <c r="F823" s="8"/>
      <c r="G823" s="21"/>
      <c r="H823" s="12"/>
      <c r="I823" s="12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idden="1">
      <c r="A824" s="8"/>
      <c r="B824" s="8"/>
      <c r="C824" s="8"/>
      <c r="D824" s="8"/>
      <c r="E824" s="8"/>
      <c r="F824" s="8"/>
      <c r="G824" s="21"/>
      <c r="H824" s="12"/>
      <c r="I824" s="12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idden="1">
      <c r="A825" s="8"/>
      <c r="B825" s="8"/>
      <c r="C825" s="8"/>
      <c r="D825" s="8"/>
      <c r="E825" s="8"/>
      <c r="F825" s="8"/>
      <c r="G825" s="21"/>
      <c r="H825" s="12"/>
      <c r="I825" s="12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idden="1">
      <c r="A826" s="8"/>
      <c r="B826" s="8"/>
      <c r="C826" s="8"/>
      <c r="D826" s="8"/>
      <c r="E826" s="8"/>
      <c r="F826" s="8"/>
      <c r="G826" s="21"/>
      <c r="H826" s="12"/>
      <c r="I826" s="12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idden="1">
      <c r="A827" s="8"/>
      <c r="B827" s="8"/>
      <c r="C827" s="8"/>
      <c r="D827" s="8"/>
      <c r="E827" s="8"/>
      <c r="F827" s="8"/>
      <c r="G827" s="21"/>
      <c r="H827" s="12"/>
      <c r="I827" s="12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idden="1">
      <c r="A828" s="8"/>
      <c r="B828" s="8"/>
      <c r="C828" s="8"/>
      <c r="D828" s="8"/>
      <c r="E828" s="8"/>
      <c r="F828" s="8"/>
      <c r="G828" s="21"/>
      <c r="H828" s="12"/>
      <c r="I828" s="12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idden="1">
      <c r="A829" s="8"/>
      <c r="B829" s="8"/>
      <c r="C829" s="8"/>
      <c r="D829" s="8"/>
      <c r="E829" s="8"/>
      <c r="F829" s="8"/>
      <c r="G829" s="21"/>
      <c r="H829" s="12"/>
      <c r="I829" s="12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idden="1">
      <c r="A830" s="8"/>
      <c r="B830" s="8"/>
      <c r="C830" s="8"/>
      <c r="D830" s="8"/>
      <c r="E830" s="8"/>
      <c r="F830" s="8"/>
      <c r="G830" s="21"/>
      <c r="H830" s="12"/>
      <c r="I830" s="12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idden="1">
      <c r="A831" s="8"/>
      <c r="B831" s="8"/>
      <c r="C831" s="8"/>
      <c r="D831" s="8"/>
      <c r="E831" s="8"/>
      <c r="F831" s="8"/>
      <c r="G831" s="21"/>
      <c r="H831" s="12"/>
      <c r="I831" s="12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idden="1">
      <c r="A832" s="8"/>
      <c r="B832" s="8"/>
      <c r="C832" s="8"/>
      <c r="D832" s="8"/>
      <c r="E832" s="8"/>
      <c r="F832" s="8"/>
      <c r="G832" s="21"/>
      <c r="H832" s="12"/>
      <c r="I832" s="12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idden="1">
      <c r="A833" s="8"/>
      <c r="B833" s="8"/>
      <c r="C833" s="8"/>
      <c r="D833" s="8"/>
      <c r="E833" s="8"/>
      <c r="F833" s="8"/>
      <c r="G833" s="21"/>
      <c r="H833" s="12"/>
      <c r="I833" s="12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idden="1">
      <c r="A834" s="8"/>
      <c r="B834" s="8"/>
      <c r="C834" s="8"/>
      <c r="D834" s="8"/>
      <c r="E834" s="8"/>
      <c r="F834" s="8"/>
      <c r="G834" s="21"/>
      <c r="H834" s="12"/>
      <c r="I834" s="12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idden="1">
      <c r="A835" s="8"/>
      <c r="B835" s="8"/>
      <c r="C835" s="8"/>
      <c r="D835" s="8"/>
      <c r="E835" s="8"/>
      <c r="F835" s="8"/>
      <c r="G835" s="21"/>
      <c r="H835" s="12"/>
      <c r="I835" s="12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idden="1">
      <c r="A836" s="8"/>
      <c r="B836" s="8"/>
      <c r="C836" s="8"/>
      <c r="D836" s="8"/>
      <c r="E836" s="8"/>
      <c r="F836" s="8"/>
      <c r="G836" s="21"/>
      <c r="H836" s="12"/>
      <c r="I836" s="12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idden="1">
      <c r="A837" s="8"/>
      <c r="B837" s="8"/>
      <c r="C837" s="8"/>
      <c r="D837" s="8"/>
      <c r="E837" s="8"/>
      <c r="F837" s="8"/>
      <c r="G837" s="21"/>
      <c r="H837" s="12"/>
      <c r="I837" s="12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idden="1">
      <c r="A838" s="8"/>
      <c r="B838" s="8"/>
      <c r="C838" s="8"/>
      <c r="D838" s="8"/>
      <c r="E838" s="8"/>
      <c r="F838" s="8"/>
      <c r="G838" s="21"/>
      <c r="H838" s="12"/>
      <c r="I838" s="12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idden="1">
      <c r="A839" s="8"/>
      <c r="B839" s="8"/>
      <c r="C839" s="8"/>
      <c r="D839" s="8"/>
      <c r="E839" s="8"/>
      <c r="F839" s="8"/>
      <c r="G839" s="21"/>
      <c r="H839" s="12"/>
      <c r="I839" s="12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idden="1">
      <c r="A840" s="8"/>
      <c r="B840" s="8"/>
      <c r="C840" s="8"/>
      <c r="D840" s="8"/>
      <c r="E840" s="8"/>
      <c r="F840" s="8"/>
      <c r="G840" s="21"/>
      <c r="H840" s="12"/>
      <c r="I840" s="12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idden="1">
      <c r="A841" s="8"/>
      <c r="B841" s="8"/>
      <c r="C841" s="8"/>
      <c r="D841" s="8"/>
      <c r="E841" s="8"/>
      <c r="F841" s="8"/>
      <c r="G841" s="21"/>
      <c r="H841" s="12"/>
      <c r="I841" s="12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idden="1">
      <c r="A842" s="8"/>
      <c r="B842" s="8"/>
      <c r="C842" s="8"/>
      <c r="D842" s="8"/>
      <c r="E842" s="8"/>
      <c r="F842" s="8"/>
      <c r="G842" s="21"/>
      <c r="H842" s="12"/>
      <c r="I842" s="12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idden="1">
      <c r="A843" s="8"/>
      <c r="B843" s="8"/>
      <c r="C843" s="8"/>
      <c r="D843" s="8"/>
      <c r="E843" s="8"/>
      <c r="F843" s="8"/>
      <c r="G843" s="21"/>
      <c r="H843" s="12"/>
      <c r="I843" s="12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idden="1">
      <c r="A844" s="8"/>
      <c r="B844" s="8"/>
      <c r="C844" s="8"/>
      <c r="D844" s="8"/>
      <c r="E844" s="8"/>
      <c r="F844" s="8"/>
      <c r="G844" s="21"/>
      <c r="H844" s="12"/>
      <c r="I844" s="12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idden="1">
      <c r="A845" s="8"/>
      <c r="B845" s="8"/>
      <c r="C845" s="8"/>
      <c r="D845" s="8"/>
      <c r="E845" s="8"/>
      <c r="F845" s="8"/>
      <c r="G845" s="21"/>
      <c r="H845" s="12"/>
      <c r="I845" s="12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idden="1">
      <c r="A846" s="8"/>
      <c r="B846" s="8"/>
      <c r="C846" s="8"/>
      <c r="D846" s="8"/>
      <c r="E846" s="8"/>
      <c r="F846" s="8"/>
      <c r="G846" s="21"/>
      <c r="H846" s="12"/>
      <c r="I846" s="12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idden="1">
      <c r="A847" s="8"/>
      <c r="B847" s="8"/>
      <c r="C847" s="8"/>
      <c r="D847" s="8"/>
      <c r="E847" s="8"/>
      <c r="F847" s="8"/>
      <c r="G847" s="21"/>
      <c r="H847" s="12"/>
      <c r="I847" s="12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idden="1">
      <c r="A848" s="8"/>
      <c r="B848" s="8"/>
      <c r="C848" s="8"/>
      <c r="D848" s="8"/>
      <c r="E848" s="8"/>
      <c r="F848" s="8"/>
      <c r="G848" s="21"/>
      <c r="H848" s="12"/>
      <c r="I848" s="12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idden="1">
      <c r="A849" s="8"/>
      <c r="B849" s="8"/>
      <c r="C849" s="8"/>
      <c r="D849" s="8"/>
      <c r="E849" s="8"/>
      <c r="F849" s="8"/>
      <c r="G849" s="21"/>
      <c r="H849" s="12"/>
      <c r="I849" s="12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idden="1">
      <c r="A850" s="8"/>
      <c r="B850" s="8"/>
      <c r="C850" s="8"/>
      <c r="D850" s="8"/>
      <c r="E850" s="8"/>
      <c r="F850" s="8"/>
      <c r="G850" s="21"/>
      <c r="H850" s="12"/>
      <c r="I850" s="12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idden="1">
      <c r="A851" s="8"/>
      <c r="B851" s="8"/>
      <c r="C851" s="8"/>
      <c r="D851" s="8"/>
      <c r="E851" s="8"/>
      <c r="F851" s="8"/>
      <c r="G851" s="21"/>
      <c r="H851" s="12"/>
      <c r="I851" s="12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idden="1">
      <c r="A852" s="8"/>
      <c r="B852" s="8"/>
      <c r="C852" s="8"/>
      <c r="D852" s="8"/>
      <c r="E852" s="8"/>
      <c r="F852" s="8"/>
      <c r="G852" s="21"/>
      <c r="H852" s="12"/>
      <c r="I852" s="12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idden="1">
      <c r="A853" s="8"/>
      <c r="B853" s="8"/>
      <c r="C853" s="8"/>
      <c r="D853" s="8"/>
      <c r="E853" s="8"/>
      <c r="F853" s="8"/>
      <c r="G853" s="21"/>
      <c r="H853" s="12"/>
      <c r="I853" s="12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idden="1">
      <c r="A854" s="8"/>
      <c r="B854" s="8"/>
      <c r="C854" s="8"/>
      <c r="D854" s="8"/>
      <c r="E854" s="8"/>
      <c r="F854" s="8"/>
      <c r="G854" s="21"/>
      <c r="H854" s="12"/>
      <c r="I854" s="12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idden="1">
      <c r="A855" s="8"/>
      <c r="B855" s="8"/>
      <c r="C855" s="8"/>
      <c r="D855" s="8"/>
      <c r="E855" s="8"/>
      <c r="F855" s="8"/>
      <c r="G855" s="21"/>
      <c r="H855" s="12"/>
      <c r="I855" s="12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idden="1">
      <c r="A856" s="8"/>
      <c r="B856" s="8"/>
      <c r="C856" s="8"/>
      <c r="D856" s="8"/>
      <c r="E856" s="8"/>
      <c r="F856" s="8"/>
      <c r="G856" s="21"/>
      <c r="H856" s="12"/>
      <c r="I856" s="12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idden="1">
      <c r="A857" s="8"/>
      <c r="B857" s="8"/>
      <c r="C857" s="8"/>
      <c r="D857" s="8"/>
      <c r="E857" s="8"/>
      <c r="F857" s="8"/>
      <c r="G857" s="21"/>
      <c r="H857" s="12"/>
      <c r="I857" s="12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idden="1">
      <c r="A858" s="8"/>
      <c r="B858" s="8"/>
      <c r="C858" s="8"/>
      <c r="D858" s="8"/>
      <c r="E858" s="8"/>
      <c r="F858" s="8"/>
      <c r="G858" s="21"/>
      <c r="H858" s="12"/>
      <c r="I858" s="12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idden="1">
      <c r="A859" s="8"/>
      <c r="B859" s="8"/>
      <c r="C859" s="8"/>
      <c r="D859" s="8"/>
      <c r="E859" s="8"/>
      <c r="F859" s="8"/>
      <c r="G859" s="21"/>
      <c r="H859" s="12"/>
      <c r="I859" s="12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idden="1">
      <c r="A860" s="8"/>
      <c r="B860" s="8"/>
      <c r="C860" s="8"/>
      <c r="D860" s="8"/>
      <c r="E860" s="8"/>
      <c r="F860" s="8"/>
      <c r="G860" s="21"/>
      <c r="H860" s="12"/>
      <c r="I860" s="12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idden="1">
      <c r="A861" s="8"/>
      <c r="B861" s="8"/>
      <c r="C861" s="8"/>
      <c r="D861" s="8"/>
      <c r="E861" s="8"/>
      <c r="F861" s="8"/>
      <c r="G861" s="21"/>
      <c r="H861" s="12"/>
      <c r="I861" s="12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idden="1">
      <c r="A862" s="8"/>
      <c r="B862" s="8"/>
      <c r="C862" s="8"/>
      <c r="D862" s="8"/>
      <c r="E862" s="8"/>
      <c r="F862" s="8"/>
      <c r="G862" s="21"/>
      <c r="H862" s="12"/>
      <c r="I862" s="12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idden="1">
      <c r="A863" s="8"/>
      <c r="B863" s="8"/>
      <c r="C863" s="8"/>
      <c r="D863" s="8"/>
      <c r="E863" s="8"/>
      <c r="F863" s="8"/>
      <c r="G863" s="21"/>
      <c r="H863" s="12"/>
      <c r="I863" s="12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idden="1">
      <c r="A864" s="8"/>
      <c r="B864" s="8"/>
      <c r="C864" s="8"/>
      <c r="D864" s="8"/>
      <c r="E864" s="8"/>
      <c r="F864" s="8"/>
      <c r="G864" s="21"/>
      <c r="H864" s="12"/>
      <c r="I864" s="12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idden="1">
      <c r="A865" s="8"/>
      <c r="B865" s="8"/>
      <c r="C865" s="8"/>
      <c r="D865" s="8"/>
      <c r="E865" s="8"/>
      <c r="F865" s="8"/>
      <c r="G865" s="21"/>
      <c r="H865" s="12"/>
      <c r="I865" s="12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idden="1">
      <c r="A866" s="8"/>
      <c r="B866" s="8"/>
      <c r="C866" s="8"/>
      <c r="D866" s="8"/>
      <c r="E866" s="8"/>
      <c r="F866" s="8"/>
      <c r="G866" s="21"/>
      <c r="H866" s="12"/>
      <c r="I866" s="12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idden="1">
      <c r="A867" s="8"/>
      <c r="B867" s="8"/>
      <c r="C867" s="8"/>
      <c r="D867" s="8"/>
      <c r="E867" s="8"/>
      <c r="F867" s="8"/>
      <c r="G867" s="21"/>
      <c r="H867" s="12"/>
      <c r="I867" s="12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idden="1">
      <c r="A868" s="8"/>
      <c r="B868" s="8"/>
      <c r="C868" s="8"/>
      <c r="D868" s="8"/>
      <c r="E868" s="8"/>
      <c r="F868" s="8"/>
      <c r="G868" s="21"/>
      <c r="H868" s="12"/>
      <c r="I868" s="12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idden="1">
      <c r="A869" s="8"/>
      <c r="B869" s="8"/>
      <c r="C869" s="8"/>
      <c r="D869" s="8"/>
      <c r="E869" s="8"/>
      <c r="F869" s="8"/>
      <c r="G869" s="21"/>
      <c r="H869" s="12"/>
      <c r="I869" s="12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idden="1">
      <c r="A870" s="8"/>
      <c r="B870" s="8"/>
      <c r="C870" s="8"/>
      <c r="D870" s="8"/>
      <c r="E870" s="8"/>
      <c r="F870" s="8"/>
      <c r="G870" s="21"/>
      <c r="H870" s="12"/>
      <c r="I870" s="12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idden="1">
      <c r="A871" s="8"/>
      <c r="B871" s="8"/>
      <c r="C871" s="8"/>
      <c r="D871" s="8"/>
      <c r="E871" s="8"/>
      <c r="F871" s="8"/>
      <c r="G871" s="21"/>
      <c r="H871" s="12"/>
      <c r="I871" s="12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idden="1">
      <c r="A872" s="8"/>
      <c r="B872" s="8"/>
      <c r="C872" s="8"/>
      <c r="D872" s="8"/>
      <c r="E872" s="8"/>
      <c r="F872" s="8"/>
      <c r="G872" s="21"/>
      <c r="H872" s="12"/>
      <c r="I872" s="12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idden="1">
      <c r="A873" s="8"/>
      <c r="B873" s="8"/>
      <c r="C873" s="8"/>
      <c r="D873" s="8"/>
      <c r="E873" s="8"/>
      <c r="F873" s="8"/>
      <c r="G873" s="21"/>
      <c r="H873" s="12"/>
      <c r="I873" s="12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idden="1">
      <c r="A874" s="8"/>
      <c r="B874" s="8"/>
      <c r="C874" s="8"/>
      <c r="D874" s="8"/>
      <c r="E874" s="8"/>
      <c r="F874" s="8"/>
      <c r="G874" s="21"/>
      <c r="H874" s="12"/>
      <c r="I874" s="12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idden="1">
      <c r="A875" s="8"/>
      <c r="B875" s="8"/>
      <c r="C875" s="8"/>
      <c r="D875" s="8"/>
      <c r="E875" s="8"/>
      <c r="F875" s="8"/>
      <c r="G875" s="21"/>
      <c r="H875" s="12"/>
      <c r="I875" s="12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idden="1">
      <c r="A876" s="8"/>
      <c r="B876" s="8"/>
      <c r="C876" s="8"/>
      <c r="D876" s="8"/>
      <c r="E876" s="8"/>
      <c r="F876" s="8"/>
      <c r="G876" s="21"/>
      <c r="H876" s="12"/>
      <c r="I876" s="12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idden="1">
      <c r="A877" s="8"/>
      <c r="B877" s="8"/>
      <c r="C877" s="8"/>
      <c r="D877" s="8"/>
      <c r="E877" s="8"/>
      <c r="F877" s="8"/>
      <c r="G877" s="21"/>
      <c r="H877" s="12"/>
      <c r="I877" s="12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idden="1">
      <c r="A878" s="8"/>
      <c r="B878" s="8"/>
      <c r="C878" s="8"/>
      <c r="D878" s="8"/>
      <c r="E878" s="8"/>
      <c r="F878" s="8"/>
      <c r="G878" s="21"/>
      <c r="H878" s="12"/>
      <c r="I878" s="12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idden="1">
      <c r="A879" s="8"/>
      <c r="B879" s="8"/>
      <c r="C879" s="8"/>
      <c r="D879" s="8"/>
      <c r="E879" s="8"/>
      <c r="F879" s="8"/>
      <c r="G879" s="21"/>
      <c r="H879" s="12"/>
      <c r="I879" s="12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idden="1">
      <c r="A880" s="8"/>
      <c r="B880" s="8"/>
      <c r="C880" s="8"/>
      <c r="D880" s="8"/>
      <c r="E880" s="8"/>
      <c r="F880" s="8"/>
      <c r="G880" s="21"/>
      <c r="H880" s="12"/>
      <c r="I880" s="12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idden="1">
      <c r="A881" s="8"/>
      <c r="B881" s="8"/>
      <c r="C881" s="8"/>
      <c r="D881" s="8"/>
      <c r="E881" s="8"/>
      <c r="F881" s="8"/>
      <c r="G881" s="21"/>
      <c r="H881" s="12"/>
      <c r="I881" s="12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idden="1">
      <c r="A882" s="8"/>
      <c r="B882" s="8"/>
      <c r="C882" s="8"/>
      <c r="D882" s="8"/>
      <c r="E882" s="8"/>
      <c r="F882" s="8"/>
      <c r="G882" s="21"/>
      <c r="H882" s="12"/>
      <c r="I882" s="12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idden="1">
      <c r="A883" s="8"/>
      <c r="B883" s="8"/>
      <c r="C883" s="8"/>
      <c r="D883" s="8"/>
      <c r="E883" s="8"/>
      <c r="F883" s="8"/>
      <c r="G883" s="21"/>
      <c r="H883" s="12"/>
      <c r="I883" s="12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idden="1">
      <c r="A884" s="8"/>
      <c r="B884" s="8"/>
      <c r="C884" s="8"/>
      <c r="D884" s="8"/>
      <c r="E884" s="8"/>
      <c r="F884" s="8"/>
      <c r="G884" s="21"/>
      <c r="H884" s="12"/>
      <c r="I884" s="12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idden="1">
      <c r="A885" s="8"/>
      <c r="B885" s="8"/>
      <c r="C885" s="8"/>
      <c r="D885" s="8"/>
      <c r="E885" s="8"/>
      <c r="F885" s="8"/>
      <c r="G885" s="21"/>
      <c r="H885" s="12"/>
      <c r="I885" s="12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idden="1">
      <c r="A886" s="8"/>
      <c r="B886" s="8"/>
      <c r="C886" s="8"/>
      <c r="D886" s="8"/>
      <c r="E886" s="8"/>
      <c r="F886" s="8"/>
      <c r="G886" s="21"/>
      <c r="H886" s="12"/>
      <c r="I886" s="12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idden="1">
      <c r="A887" s="8"/>
      <c r="B887" s="8"/>
      <c r="C887" s="8"/>
      <c r="D887" s="8"/>
      <c r="E887" s="8"/>
      <c r="F887" s="8"/>
      <c r="G887" s="21"/>
      <c r="H887" s="12"/>
      <c r="I887" s="12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idden="1">
      <c r="A888" s="8"/>
      <c r="B888" s="8"/>
      <c r="C888" s="8"/>
      <c r="D888" s="8"/>
      <c r="E888" s="8"/>
      <c r="F888" s="8"/>
      <c r="G888" s="21"/>
      <c r="H888" s="12"/>
      <c r="I888" s="12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idden="1">
      <c r="A889" s="8"/>
      <c r="B889" s="8"/>
      <c r="C889" s="8"/>
      <c r="D889" s="8"/>
      <c r="E889" s="8"/>
      <c r="F889" s="8"/>
      <c r="G889" s="21"/>
      <c r="H889" s="12"/>
      <c r="I889" s="12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idden="1">
      <c r="A890" s="8"/>
      <c r="B890" s="8"/>
      <c r="C890" s="8"/>
      <c r="D890" s="8"/>
      <c r="E890" s="8"/>
      <c r="F890" s="8"/>
      <c r="G890" s="21"/>
      <c r="H890" s="12"/>
      <c r="I890" s="12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idden="1">
      <c r="A891" s="8"/>
      <c r="B891" s="8"/>
      <c r="C891" s="8"/>
      <c r="D891" s="8"/>
      <c r="E891" s="8"/>
      <c r="F891" s="8"/>
      <c r="G891" s="21"/>
      <c r="H891" s="12"/>
      <c r="I891" s="12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idden="1">
      <c r="A892" s="8"/>
      <c r="B892" s="8"/>
      <c r="C892" s="8"/>
      <c r="D892" s="8"/>
      <c r="E892" s="8"/>
      <c r="F892" s="8"/>
      <c r="G892" s="21"/>
      <c r="H892" s="12"/>
      <c r="I892" s="12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idden="1">
      <c r="A893" s="8"/>
      <c r="B893" s="8"/>
      <c r="C893" s="8"/>
      <c r="D893" s="8"/>
      <c r="E893" s="8"/>
      <c r="F893" s="8"/>
      <c r="G893" s="21"/>
      <c r="H893" s="12"/>
      <c r="I893" s="12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idden="1">
      <c r="A894" s="8"/>
      <c r="B894" s="8"/>
      <c r="C894" s="8"/>
      <c r="D894" s="8"/>
      <c r="E894" s="8"/>
      <c r="F894" s="8"/>
      <c r="G894" s="21"/>
      <c r="H894" s="12"/>
      <c r="I894" s="12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idden="1">
      <c r="A895" s="8"/>
      <c r="B895" s="8"/>
      <c r="C895" s="8"/>
      <c r="D895" s="8"/>
      <c r="E895" s="8"/>
      <c r="F895" s="8"/>
      <c r="G895" s="21"/>
      <c r="H895" s="12"/>
      <c r="I895" s="12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idden="1">
      <c r="A896" s="8"/>
      <c r="B896" s="8"/>
      <c r="C896" s="8"/>
      <c r="D896" s="8"/>
      <c r="E896" s="8"/>
      <c r="F896" s="8"/>
      <c r="G896" s="21"/>
      <c r="H896" s="12"/>
      <c r="I896" s="12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idden="1">
      <c r="A897" s="8"/>
      <c r="B897" s="8"/>
      <c r="C897" s="8"/>
      <c r="D897" s="8"/>
      <c r="E897" s="8"/>
      <c r="F897" s="8"/>
      <c r="G897" s="21"/>
      <c r="H897" s="12"/>
      <c r="I897" s="12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idden="1">
      <c r="A898" s="8"/>
      <c r="B898" s="8"/>
      <c r="C898" s="8"/>
      <c r="D898" s="8"/>
      <c r="E898" s="8"/>
      <c r="F898" s="8"/>
      <c r="G898" s="21"/>
      <c r="H898" s="12"/>
      <c r="I898" s="12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idden="1">
      <c r="A899" s="8"/>
      <c r="B899" s="8"/>
      <c r="C899" s="8"/>
      <c r="D899" s="8"/>
      <c r="E899" s="8"/>
      <c r="F899" s="8"/>
      <c r="G899" s="21"/>
      <c r="H899" s="12"/>
      <c r="I899" s="12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idden="1">
      <c r="A900" s="8"/>
      <c r="B900" s="8"/>
      <c r="C900" s="8"/>
      <c r="D900" s="8"/>
      <c r="E900" s="8"/>
      <c r="F900" s="8"/>
      <c r="G900" s="21"/>
      <c r="H900" s="12"/>
      <c r="I900" s="12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idden="1">
      <c r="A901" s="8"/>
      <c r="B901" s="8"/>
      <c r="C901" s="8"/>
      <c r="D901" s="8"/>
      <c r="E901" s="8"/>
      <c r="F901" s="8"/>
      <c r="G901" s="21"/>
      <c r="H901" s="12"/>
      <c r="I901" s="12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idden="1">
      <c r="A902" s="8"/>
      <c r="B902" s="8"/>
      <c r="C902" s="8"/>
      <c r="D902" s="8"/>
      <c r="E902" s="8"/>
      <c r="F902" s="8"/>
      <c r="G902" s="21"/>
      <c r="H902" s="12"/>
      <c r="I902" s="12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idden="1">
      <c r="A903" s="8"/>
      <c r="B903" s="8"/>
      <c r="C903" s="8"/>
      <c r="D903" s="8"/>
      <c r="E903" s="8"/>
      <c r="F903" s="8"/>
      <c r="G903" s="21"/>
      <c r="H903" s="12"/>
      <c r="I903" s="12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idden="1">
      <c r="A904" s="8"/>
      <c r="B904" s="8"/>
      <c r="C904" s="8"/>
      <c r="D904" s="8"/>
      <c r="E904" s="8"/>
      <c r="F904" s="8"/>
      <c r="G904" s="21"/>
      <c r="H904" s="12"/>
      <c r="I904" s="12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idden="1">
      <c r="A905" s="8"/>
      <c r="B905" s="8"/>
      <c r="C905" s="8"/>
      <c r="D905" s="8"/>
      <c r="E905" s="8"/>
      <c r="F905" s="8"/>
      <c r="G905" s="21"/>
      <c r="H905" s="12"/>
      <c r="I905" s="12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idden="1">
      <c r="A906" s="8"/>
      <c r="B906" s="8"/>
      <c r="C906" s="8"/>
      <c r="D906" s="8"/>
      <c r="E906" s="8"/>
      <c r="F906" s="8"/>
      <c r="G906" s="21"/>
      <c r="H906" s="12"/>
      <c r="I906" s="12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idden="1">
      <c r="A907" s="8"/>
      <c r="B907" s="8"/>
      <c r="C907" s="8"/>
      <c r="D907" s="8"/>
      <c r="E907" s="8"/>
      <c r="F907" s="8"/>
      <c r="G907" s="21"/>
      <c r="H907" s="12"/>
      <c r="I907" s="12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idden="1">
      <c r="A908" s="8"/>
      <c r="B908" s="8"/>
      <c r="C908" s="8"/>
      <c r="D908" s="8"/>
      <c r="E908" s="8"/>
      <c r="F908" s="8"/>
      <c r="G908" s="21"/>
      <c r="H908" s="12"/>
      <c r="I908" s="12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idden="1">
      <c r="A909" s="8"/>
      <c r="B909" s="8"/>
      <c r="C909" s="8"/>
      <c r="D909" s="8"/>
      <c r="E909" s="8"/>
      <c r="F909" s="8"/>
      <c r="G909" s="21"/>
      <c r="H909" s="12"/>
      <c r="I909" s="12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idden="1">
      <c r="A910" s="8"/>
      <c r="B910" s="8"/>
      <c r="C910" s="8"/>
      <c r="D910" s="8"/>
      <c r="E910" s="8"/>
      <c r="F910" s="8"/>
      <c r="G910" s="21"/>
      <c r="H910" s="12"/>
      <c r="I910" s="12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idden="1">
      <c r="A911" s="8"/>
      <c r="B911" s="8"/>
      <c r="C911" s="8"/>
      <c r="D911" s="8"/>
      <c r="E911" s="8"/>
      <c r="F911" s="8"/>
      <c r="G911" s="21"/>
      <c r="H911" s="12"/>
      <c r="I911" s="12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idden="1">
      <c r="A912" s="8"/>
      <c r="B912" s="8"/>
      <c r="C912" s="8"/>
      <c r="D912" s="8"/>
      <c r="E912" s="8"/>
      <c r="F912" s="8"/>
      <c r="G912" s="21"/>
      <c r="H912" s="12"/>
      <c r="I912" s="12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idden="1">
      <c r="A913" s="8"/>
      <c r="B913" s="8"/>
      <c r="C913" s="8"/>
      <c r="D913" s="8"/>
      <c r="E913" s="8"/>
      <c r="F913" s="8"/>
      <c r="G913" s="21"/>
      <c r="H913" s="12"/>
      <c r="I913" s="12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idden="1">
      <c r="A914" s="8"/>
      <c r="B914" s="8"/>
      <c r="C914" s="8"/>
      <c r="D914" s="8"/>
      <c r="E914" s="8"/>
      <c r="F914" s="8"/>
      <c r="G914" s="21"/>
      <c r="H914" s="12"/>
      <c r="I914" s="12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idden="1">
      <c r="A915" s="8"/>
      <c r="B915" s="8"/>
      <c r="C915" s="8"/>
      <c r="D915" s="8"/>
      <c r="E915" s="8"/>
      <c r="F915" s="8"/>
      <c r="G915" s="21"/>
      <c r="H915" s="12"/>
      <c r="I915" s="12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idden="1">
      <c r="A916" s="8"/>
      <c r="B916" s="8"/>
      <c r="C916" s="8"/>
      <c r="D916" s="8"/>
      <c r="E916" s="8"/>
      <c r="F916" s="8"/>
      <c r="G916" s="21"/>
      <c r="H916" s="12"/>
      <c r="I916" s="12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idden="1">
      <c r="A917" s="8"/>
      <c r="B917" s="8"/>
      <c r="C917" s="8"/>
      <c r="D917" s="8"/>
      <c r="E917" s="8"/>
      <c r="F917" s="8"/>
      <c r="G917" s="21"/>
      <c r="H917" s="12"/>
      <c r="I917" s="12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idden="1">
      <c r="A918" s="8"/>
      <c r="B918" s="8"/>
      <c r="C918" s="8"/>
      <c r="D918" s="8"/>
      <c r="E918" s="8"/>
      <c r="F918" s="8"/>
      <c r="G918" s="21"/>
      <c r="H918" s="12"/>
      <c r="I918" s="12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idden="1">
      <c r="A919" s="8"/>
      <c r="B919" s="8"/>
      <c r="C919" s="8"/>
      <c r="D919" s="8"/>
      <c r="E919" s="8"/>
      <c r="F919" s="8"/>
      <c r="G919" s="21"/>
      <c r="H919" s="12"/>
      <c r="I919" s="12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idden="1">
      <c r="A920" s="8"/>
      <c r="B920" s="8"/>
      <c r="C920" s="8"/>
      <c r="D920" s="8"/>
      <c r="E920" s="8"/>
      <c r="F920" s="8"/>
      <c r="G920" s="21"/>
      <c r="H920" s="12"/>
      <c r="I920" s="12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idden="1">
      <c r="A921" s="8"/>
      <c r="B921" s="8"/>
      <c r="C921" s="8"/>
      <c r="D921" s="8"/>
      <c r="E921" s="8"/>
      <c r="F921" s="8"/>
      <c r="G921" s="21"/>
      <c r="H921" s="12"/>
      <c r="I921" s="12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idden="1">
      <c r="A922" s="8"/>
      <c r="B922" s="8"/>
      <c r="C922" s="8"/>
      <c r="D922" s="8"/>
      <c r="E922" s="8"/>
      <c r="F922" s="8"/>
      <c r="G922" s="21"/>
      <c r="H922" s="12"/>
      <c r="I922" s="12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idden="1">
      <c r="A923" s="8"/>
      <c r="B923" s="8"/>
      <c r="C923" s="8"/>
      <c r="D923" s="8"/>
      <c r="E923" s="8"/>
      <c r="F923" s="8"/>
      <c r="G923" s="21"/>
      <c r="H923" s="12"/>
      <c r="I923" s="12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idden="1">
      <c r="A924" s="8"/>
      <c r="B924" s="8"/>
      <c r="C924" s="8"/>
      <c r="D924" s="8"/>
      <c r="E924" s="8"/>
      <c r="F924" s="8"/>
      <c r="G924" s="21"/>
      <c r="H924" s="12"/>
      <c r="I924" s="12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idden="1">
      <c r="A925" s="8"/>
      <c r="B925" s="8"/>
      <c r="C925" s="8"/>
      <c r="D925" s="8"/>
      <c r="E925" s="8"/>
      <c r="F925" s="8"/>
      <c r="G925" s="21"/>
      <c r="H925" s="12"/>
      <c r="I925" s="12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idden="1">
      <c r="A926" s="8"/>
      <c r="B926" s="8"/>
      <c r="C926" s="8"/>
      <c r="D926" s="8"/>
      <c r="E926" s="8"/>
      <c r="F926" s="8"/>
      <c r="G926" s="21"/>
      <c r="H926" s="12"/>
      <c r="I926" s="12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idden="1">
      <c r="A927" s="8"/>
      <c r="B927" s="8"/>
      <c r="C927" s="8"/>
      <c r="D927" s="8"/>
      <c r="E927" s="8"/>
      <c r="F927" s="8"/>
      <c r="G927" s="21"/>
      <c r="H927" s="12"/>
      <c r="I927" s="12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idden="1">
      <c r="A928" s="8"/>
      <c r="B928" s="8"/>
      <c r="C928" s="8"/>
      <c r="D928" s="8"/>
      <c r="E928" s="8"/>
      <c r="F928" s="8"/>
      <c r="G928" s="21"/>
      <c r="H928" s="12"/>
      <c r="I928" s="12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idden="1">
      <c r="A929" s="8"/>
      <c r="B929" s="8"/>
      <c r="C929" s="8"/>
      <c r="D929" s="8"/>
      <c r="E929" s="8"/>
      <c r="F929" s="8"/>
      <c r="G929" s="21"/>
      <c r="H929" s="12"/>
      <c r="I929" s="12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idden="1">
      <c r="A930" s="8"/>
      <c r="B930" s="8"/>
      <c r="C930" s="8"/>
      <c r="D930" s="8"/>
      <c r="E930" s="8"/>
      <c r="F930" s="8"/>
      <c r="G930" s="21"/>
      <c r="H930" s="12"/>
      <c r="I930" s="12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idden="1">
      <c r="A931" s="8"/>
      <c r="B931" s="8"/>
      <c r="C931" s="8"/>
      <c r="D931" s="8"/>
      <c r="E931" s="8"/>
      <c r="F931" s="8"/>
      <c r="G931" s="21"/>
      <c r="H931" s="12"/>
      <c r="I931" s="12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idden="1">
      <c r="A932" s="8"/>
      <c r="B932" s="8"/>
      <c r="C932" s="8"/>
      <c r="D932" s="8"/>
      <c r="E932" s="8"/>
      <c r="F932" s="8"/>
      <c r="G932" s="21"/>
      <c r="H932" s="12"/>
      <c r="I932" s="12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idden="1">
      <c r="A933" s="8"/>
      <c r="B933" s="8"/>
      <c r="C933" s="8"/>
      <c r="D933" s="8"/>
      <c r="E933" s="8"/>
      <c r="F933" s="8"/>
      <c r="G933" s="21"/>
      <c r="H933" s="12"/>
      <c r="I933" s="12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idden="1">
      <c r="A934" s="8"/>
      <c r="B934" s="8"/>
      <c r="C934" s="8"/>
      <c r="D934" s="8"/>
      <c r="E934" s="8"/>
      <c r="F934" s="8"/>
      <c r="G934" s="21"/>
      <c r="H934" s="12"/>
      <c r="I934" s="12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idden="1">
      <c r="A935" s="8"/>
      <c r="B935" s="8"/>
      <c r="C935" s="8"/>
      <c r="D935" s="8"/>
      <c r="E935" s="8"/>
      <c r="F935" s="8"/>
      <c r="G935" s="21"/>
      <c r="H935" s="12"/>
      <c r="I935" s="12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idden="1">
      <c r="A936" s="8"/>
      <c r="B936" s="8"/>
      <c r="C936" s="8"/>
      <c r="D936" s="8"/>
      <c r="E936" s="8"/>
      <c r="F936" s="8"/>
      <c r="G936" s="21"/>
      <c r="H936" s="12"/>
      <c r="I936" s="12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idden="1">
      <c r="A937" s="8"/>
      <c r="B937" s="8"/>
      <c r="C937" s="8"/>
      <c r="D937" s="8"/>
      <c r="E937" s="8"/>
      <c r="F937" s="8"/>
      <c r="G937" s="21"/>
      <c r="H937" s="12"/>
      <c r="I937" s="12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idden="1">
      <c r="A938" s="8"/>
      <c r="B938" s="8"/>
      <c r="C938" s="8"/>
      <c r="D938" s="8"/>
      <c r="E938" s="8"/>
      <c r="F938" s="8"/>
      <c r="G938" s="21"/>
      <c r="H938" s="12"/>
      <c r="I938" s="12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idden="1">
      <c r="A939" s="8"/>
      <c r="B939" s="8"/>
      <c r="C939" s="8"/>
      <c r="D939" s="8"/>
      <c r="E939" s="8"/>
      <c r="F939" s="8"/>
      <c r="G939" s="21"/>
      <c r="H939" s="12"/>
      <c r="I939" s="12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idden="1">
      <c r="A940" s="8"/>
      <c r="B940" s="8"/>
      <c r="C940" s="8"/>
      <c r="D940" s="8"/>
      <c r="E940" s="8"/>
      <c r="F940" s="8"/>
      <c r="G940" s="21"/>
      <c r="H940" s="12"/>
      <c r="I940" s="12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idden="1">
      <c r="A941" s="8"/>
      <c r="B941" s="8"/>
      <c r="C941" s="8"/>
      <c r="D941" s="8"/>
      <c r="E941" s="8"/>
      <c r="F941" s="8"/>
      <c r="G941" s="21"/>
      <c r="H941" s="12"/>
      <c r="I941" s="12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idden="1">
      <c r="A942" s="8"/>
      <c r="B942" s="8"/>
      <c r="C942" s="8"/>
      <c r="D942" s="8"/>
      <c r="E942" s="8"/>
      <c r="F942" s="8"/>
      <c r="G942" s="21"/>
      <c r="H942" s="12"/>
      <c r="I942" s="12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idden="1">
      <c r="A943" s="8"/>
      <c r="B943" s="8"/>
      <c r="C943" s="8"/>
      <c r="D943" s="8"/>
      <c r="E943" s="8"/>
      <c r="F943" s="8"/>
      <c r="G943" s="21"/>
      <c r="H943" s="12"/>
      <c r="I943" s="12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idden="1">
      <c r="A944" s="8"/>
      <c r="B944" s="8"/>
      <c r="C944" s="8"/>
      <c r="D944" s="8"/>
      <c r="E944" s="8"/>
      <c r="F944" s="8"/>
      <c r="G944" s="21"/>
      <c r="H944" s="12"/>
      <c r="I944" s="12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idden="1">
      <c r="A945" s="8"/>
      <c r="B945" s="8"/>
      <c r="C945" s="8"/>
      <c r="D945" s="8"/>
      <c r="E945" s="8"/>
      <c r="F945" s="8"/>
      <c r="G945" s="21"/>
      <c r="H945" s="12"/>
      <c r="I945" s="12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idden="1">
      <c r="A946" s="8"/>
      <c r="B946" s="8"/>
      <c r="C946" s="8"/>
      <c r="D946" s="8"/>
      <c r="E946" s="8"/>
      <c r="F946" s="8"/>
      <c r="G946" s="21"/>
      <c r="H946" s="12"/>
      <c r="I946" s="12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idden="1">
      <c r="A947" s="8"/>
      <c r="B947" s="8"/>
      <c r="C947" s="8"/>
      <c r="D947" s="8"/>
      <c r="E947" s="8"/>
      <c r="F947" s="8"/>
      <c r="G947" s="21"/>
      <c r="H947" s="12"/>
      <c r="I947" s="12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idden="1">
      <c r="A948" s="8"/>
      <c r="B948" s="8"/>
      <c r="C948" s="8"/>
      <c r="D948" s="8"/>
      <c r="E948" s="8"/>
      <c r="F948" s="8"/>
      <c r="G948" s="21"/>
      <c r="H948" s="12"/>
      <c r="I948" s="12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idden="1">
      <c r="A949" s="8"/>
      <c r="B949" s="8"/>
      <c r="C949" s="8"/>
      <c r="D949" s="8"/>
      <c r="E949" s="8"/>
      <c r="F949" s="8"/>
      <c r="G949" s="21"/>
      <c r="H949" s="12"/>
      <c r="I949" s="12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idden="1">
      <c r="A950" s="8"/>
      <c r="B950" s="8"/>
      <c r="C950" s="8"/>
      <c r="D950" s="8"/>
      <c r="E950" s="8"/>
      <c r="F950" s="8"/>
      <c r="G950" s="21"/>
      <c r="H950" s="12"/>
      <c r="I950" s="12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idden="1">
      <c r="A951" s="8"/>
      <c r="B951" s="8"/>
      <c r="C951" s="8"/>
      <c r="D951" s="8"/>
      <c r="E951" s="8"/>
      <c r="F951" s="8"/>
      <c r="G951" s="21"/>
      <c r="H951" s="12"/>
      <c r="I951" s="12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idden="1">
      <c r="A952" s="8"/>
      <c r="B952" s="8"/>
      <c r="C952" s="8"/>
      <c r="D952" s="8"/>
      <c r="E952" s="8"/>
      <c r="F952" s="8"/>
      <c r="G952" s="21"/>
      <c r="H952" s="12"/>
      <c r="I952" s="12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idden="1">
      <c r="A953" s="8"/>
      <c r="B953" s="8"/>
      <c r="C953" s="8"/>
      <c r="D953" s="8"/>
      <c r="E953" s="8"/>
      <c r="F953" s="8"/>
      <c r="G953" s="21"/>
      <c r="H953" s="12"/>
      <c r="I953" s="12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idden="1">
      <c r="A954" s="8"/>
      <c r="B954" s="8"/>
      <c r="C954" s="8"/>
      <c r="D954" s="8"/>
      <c r="E954" s="8"/>
      <c r="F954" s="8"/>
      <c r="G954" s="21"/>
      <c r="H954" s="12"/>
      <c r="I954" s="12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idden="1">
      <c r="A955" s="8"/>
      <c r="B955" s="8"/>
      <c r="C955" s="8"/>
      <c r="D955" s="8"/>
      <c r="E955" s="8"/>
      <c r="F955" s="8"/>
      <c r="G955" s="21"/>
      <c r="H955" s="12"/>
      <c r="I955" s="12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idden="1">
      <c r="A956" s="8"/>
      <c r="B956" s="8"/>
      <c r="C956" s="8"/>
      <c r="D956" s="8"/>
      <c r="E956" s="8"/>
      <c r="F956" s="8"/>
      <c r="G956" s="21"/>
      <c r="H956" s="12"/>
      <c r="I956" s="12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idden="1">
      <c r="A957" s="8"/>
      <c r="B957" s="8"/>
      <c r="C957" s="8"/>
      <c r="D957" s="8"/>
      <c r="E957" s="8"/>
      <c r="F957" s="8"/>
      <c r="G957" s="21"/>
      <c r="H957" s="12"/>
      <c r="I957" s="12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idden="1">
      <c r="A958" s="8"/>
      <c r="B958" s="8"/>
      <c r="C958" s="8"/>
      <c r="D958" s="8"/>
      <c r="E958" s="8"/>
      <c r="F958" s="8"/>
      <c r="G958" s="21"/>
      <c r="H958" s="12"/>
      <c r="I958" s="12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idden="1">
      <c r="A959" s="8"/>
      <c r="B959" s="8"/>
      <c r="C959" s="8"/>
      <c r="D959" s="8"/>
      <c r="E959" s="8"/>
      <c r="F959" s="8"/>
      <c r="G959" s="21"/>
      <c r="H959" s="12"/>
      <c r="I959" s="12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idden="1">
      <c r="A960" s="8"/>
      <c r="B960" s="8"/>
      <c r="C960" s="8"/>
      <c r="D960" s="8"/>
      <c r="E960" s="8"/>
      <c r="F960" s="8"/>
      <c r="G960" s="21"/>
      <c r="H960" s="12"/>
      <c r="I960" s="12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idden="1">
      <c r="A961" s="8"/>
      <c r="B961" s="8"/>
      <c r="C961" s="8"/>
      <c r="D961" s="8"/>
      <c r="E961" s="8"/>
      <c r="F961" s="8"/>
      <c r="G961" s="21"/>
      <c r="H961" s="12"/>
      <c r="I961" s="12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idden="1">
      <c r="A962" s="8"/>
      <c r="B962" s="8"/>
      <c r="C962" s="8"/>
      <c r="D962" s="8"/>
      <c r="E962" s="8"/>
      <c r="F962" s="8"/>
      <c r="G962" s="21"/>
      <c r="H962" s="12"/>
      <c r="I962" s="12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idden="1">
      <c r="A963" s="8"/>
      <c r="B963" s="8"/>
      <c r="C963" s="8"/>
      <c r="D963" s="8"/>
      <c r="E963" s="8"/>
      <c r="F963" s="8"/>
      <c r="G963" s="21"/>
      <c r="H963" s="12"/>
      <c r="I963" s="12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idden="1">
      <c r="A964" s="8"/>
      <c r="B964" s="8"/>
      <c r="C964" s="8"/>
      <c r="D964" s="8"/>
      <c r="E964" s="8"/>
      <c r="F964" s="8"/>
      <c r="G964" s="21"/>
      <c r="H964" s="12"/>
      <c r="I964" s="12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idden="1">
      <c r="A965" s="8"/>
      <c r="B965" s="8"/>
      <c r="C965" s="8"/>
      <c r="D965" s="8"/>
      <c r="E965" s="8"/>
      <c r="F965" s="8"/>
      <c r="G965" s="21"/>
      <c r="H965" s="12"/>
      <c r="I965" s="12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idden="1">
      <c r="A966" s="8"/>
      <c r="B966" s="8"/>
      <c r="C966" s="8"/>
      <c r="D966" s="8"/>
      <c r="E966" s="8"/>
      <c r="F966" s="8"/>
      <c r="G966" s="21"/>
      <c r="H966" s="12"/>
      <c r="I966" s="12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idden="1">
      <c r="A967" s="8"/>
      <c r="B967" s="8"/>
      <c r="C967" s="8"/>
      <c r="D967" s="8"/>
      <c r="E967" s="8"/>
      <c r="F967" s="8"/>
      <c r="G967" s="21"/>
      <c r="H967" s="12"/>
      <c r="I967" s="12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idden="1">
      <c r="A968" s="8"/>
      <c r="B968" s="8"/>
      <c r="C968" s="8"/>
      <c r="D968" s="8"/>
      <c r="E968" s="8"/>
      <c r="F968" s="8"/>
      <c r="G968" s="21"/>
      <c r="H968" s="12"/>
      <c r="I968" s="12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idden="1">
      <c r="A969" s="8"/>
      <c r="B969" s="8"/>
      <c r="C969" s="8"/>
      <c r="D969" s="8"/>
      <c r="E969" s="8"/>
      <c r="F969" s="8"/>
      <c r="G969" s="21"/>
      <c r="H969" s="12"/>
      <c r="I969" s="12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idden="1">
      <c r="A970" s="8"/>
      <c r="B970" s="8"/>
      <c r="C970" s="8"/>
      <c r="D970" s="8"/>
      <c r="E970" s="8"/>
      <c r="F970" s="8"/>
      <c r="G970" s="21"/>
      <c r="H970" s="12"/>
      <c r="I970" s="12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idden="1">
      <c r="A971" s="8"/>
      <c r="B971" s="8"/>
      <c r="C971" s="8"/>
      <c r="D971" s="8"/>
      <c r="E971" s="8"/>
      <c r="F971" s="8"/>
      <c r="G971" s="21"/>
      <c r="H971" s="12"/>
      <c r="I971" s="12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idden="1">
      <c r="A972" s="8"/>
      <c r="B972" s="8"/>
      <c r="C972" s="8"/>
      <c r="D972" s="8"/>
      <c r="E972" s="8"/>
      <c r="F972" s="8"/>
      <c r="G972" s="21"/>
      <c r="H972" s="12"/>
      <c r="I972" s="12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idden="1">
      <c r="A973" s="8"/>
      <c r="B973" s="8"/>
      <c r="C973" s="8"/>
      <c r="D973" s="8"/>
      <c r="E973" s="8"/>
      <c r="F973" s="8"/>
      <c r="G973" s="21"/>
      <c r="H973" s="12"/>
      <c r="I973" s="12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idden="1">
      <c r="A974" s="8"/>
      <c r="B974" s="8"/>
      <c r="C974" s="8"/>
      <c r="D974" s="8"/>
      <c r="E974" s="8"/>
      <c r="F974" s="8"/>
      <c r="G974" s="21"/>
      <c r="H974" s="12"/>
      <c r="I974" s="12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idden="1">
      <c r="A975" s="8"/>
      <c r="B975" s="8"/>
      <c r="C975" s="8"/>
      <c r="D975" s="8"/>
      <c r="E975" s="8"/>
      <c r="F975" s="8"/>
      <c r="G975" s="21"/>
      <c r="H975" s="12"/>
      <c r="I975" s="12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idden="1">
      <c r="A976" s="8"/>
      <c r="B976" s="8"/>
      <c r="C976" s="8"/>
      <c r="D976" s="8"/>
      <c r="E976" s="8"/>
      <c r="F976" s="8"/>
      <c r="G976" s="21"/>
      <c r="H976" s="12"/>
      <c r="I976" s="12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idden="1">
      <c r="A977" s="8"/>
      <c r="B977" s="8"/>
      <c r="C977" s="8"/>
      <c r="D977" s="8"/>
      <c r="E977" s="8"/>
      <c r="F977" s="8"/>
      <c r="G977" s="21"/>
      <c r="H977" s="12"/>
      <c r="I977" s="12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idden="1">
      <c r="A978" s="8"/>
      <c r="B978" s="8"/>
      <c r="C978" s="8"/>
      <c r="D978" s="8"/>
      <c r="E978" s="8"/>
      <c r="F978" s="8"/>
      <c r="G978" s="21"/>
      <c r="H978" s="12"/>
      <c r="I978" s="12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idden="1">
      <c r="A979" s="8"/>
      <c r="B979" s="8"/>
      <c r="C979" s="8"/>
      <c r="D979" s="8"/>
      <c r="E979" s="8"/>
      <c r="F979" s="8"/>
      <c r="G979" s="21"/>
      <c r="H979" s="12"/>
      <c r="I979" s="12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idden="1">
      <c r="A980" s="8"/>
      <c r="B980" s="8"/>
      <c r="C980" s="8"/>
      <c r="D980" s="8"/>
      <c r="E980" s="8"/>
      <c r="F980" s="8"/>
      <c r="G980" s="21"/>
      <c r="H980" s="12"/>
      <c r="I980" s="12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idden="1">
      <c r="A981" s="8"/>
      <c r="B981" s="8"/>
      <c r="C981" s="8"/>
      <c r="D981" s="8"/>
      <c r="E981" s="8"/>
      <c r="F981" s="8"/>
      <c r="G981" s="21"/>
      <c r="H981" s="12"/>
      <c r="I981" s="12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idden="1">
      <c r="A982" s="8"/>
      <c r="B982" s="8"/>
      <c r="C982" s="8"/>
      <c r="D982" s="8"/>
      <c r="E982" s="8"/>
      <c r="F982" s="8"/>
      <c r="G982" s="21"/>
      <c r="H982" s="12"/>
      <c r="I982" s="12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idden="1">
      <c r="A983" s="8"/>
      <c r="B983" s="8"/>
      <c r="C983" s="8"/>
      <c r="D983" s="8"/>
      <c r="E983" s="8"/>
      <c r="F983" s="8"/>
      <c r="G983" s="21"/>
      <c r="H983" s="12"/>
      <c r="I983" s="12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idden="1">
      <c r="A984" s="8"/>
      <c r="B984" s="8"/>
      <c r="C984" s="8"/>
      <c r="D984" s="8"/>
      <c r="E984" s="8"/>
      <c r="F984" s="8"/>
      <c r="G984" s="21"/>
      <c r="H984" s="12"/>
      <c r="I984" s="12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idden="1">
      <c r="A985" s="8"/>
      <c r="B985" s="8"/>
      <c r="C985" s="8"/>
      <c r="D985" s="8"/>
      <c r="E985" s="8"/>
      <c r="F985" s="8"/>
      <c r="G985" s="21"/>
      <c r="H985" s="12"/>
      <c r="I985" s="12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idden="1">
      <c r="A986" s="8"/>
      <c r="B986" s="8"/>
      <c r="C986" s="8"/>
      <c r="D986" s="8"/>
      <c r="E986" s="8"/>
      <c r="F986" s="8"/>
      <c r="G986" s="21"/>
      <c r="H986" s="12"/>
      <c r="I986" s="12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idden="1">
      <c r="A987" s="8"/>
      <c r="B987" s="8"/>
      <c r="C987" s="8"/>
      <c r="D987" s="8"/>
      <c r="E987" s="8"/>
      <c r="F987" s="8"/>
      <c r="G987" s="21"/>
      <c r="H987" s="12"/>
      <c r="I987" s="12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idden="1">
      <c r="A988" s="8"/>
      <c r="B988" s="8"/>
      <c r="C988" s="8"/>
      <c r="D988" s="8"/>
      <c r="E988" s="8"/>
      <c r="F988" s="8"/>
      <c r="G988" s="21"/>
      <c r="H988" s="12"/>
      <c r="I988" s="12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idden="1">
      <c r="A989" s="8"/>
      <c r="B989" s="8"/>
      <c r="C989" s="8"/>
      <c r="D989" s="8"/>
      <c r="E989" s="8"/>
      <c r="F989" s="8"/>
      <c r="G989" s="21"/>
      <c r="H989" s="12"/>
      <c r="I989" s="12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idden="1">
      <c r="A990" s="8"/>
      <c r="B990" s="8"/>
      <c r="C990" s="8"/>
      <c r="D990" s="8"/>
      <c r="E990" s="8"/>
      <c r="F990" s="8"/>
      <c r="G990" s="21"/>
      <c r="H990" s="12"/>
      <c r="I990" s="12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idden="1">
      <c r="A991" s="8"/>
      <c r="B991" s="8"/>
      <c r="C991" s="8"/>
      <c r="D991" s="8"/>
      <c r="E991" s="8"/>
      <c r="F991" s="8"/>
      <c r="G991" s="21"/>
      <c r="H991" s="12"/>
      <c r="I991" s="12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idden="1">
      <c r="A992" s="8"/>
      <c r="B992" s="8"/>
      <c r="C992" s="8"/>
      <c r="D992" s="8"/>
      <c r="E992" s="8"/>
      <c r="F992" s="8"/>
      <c r="G992" s="21"/>
      <c r="H992" s="12"/>
      <c r="I992" s="12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idden="1">
      <c r="A993" s="8"/>
      <c r="B993" s="8"/>
      <c r="C993" s="8"/>
      <c r="D993" s="8"/>
      <c r="E993" s="8"/>
      <c r="F993" s="8"/>
      <c r="G993" s="21"/>
      <c r="H993" s="12"/>
      <c r="I993" s="12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idden="1">
      <c r="A994" s="8"/>
      <c r="B994" s="8"/>
      <c r="C994" s="8"/>
      <c r="D994" s="8"/>
      <c r="E994" s="8"/>
      <c r="F994" s="8"/>
      <c r="G994" s="21"/>
      <c r="H994" s="12"/>
      <c r="I994" s="12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idden="1">
      <c r="A995" s="8"/>
      <c r="B995" s="8"/>
      <c r="C995" s="8"/>
      <c r="D995" s="8"/>
      <c r="E995" s="8"/>
      <c r="F995" s="8"/>
      <c r="G995" s="21"/>
      <c r="H995" s="12"/>
      <c r="I995" s="12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idden="1">
      <c r="A996" s="8"/>
      <c r="B996" s="8"/>
      <c r="C996" s="8"/>
      <c r="D996" s="8"/>
      <c r="E996" s="8"/>
      <c r="F996" s="8"/>
      <c r="G996" s="21"/>
      <c r="H996" s="12"/>
      <c r="I996" s="12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idden="1">
      <c r="A997" s="8"/>
      <c r="B997" s="8"/>
      <c r="C997" s="8"/>
      <c r="D997" s="8"/>
      <c r="E997" s="8"/>
      <c r="F997" s="8"/>
      <c r="G997" s="21"/>
      <c r="H997" s="12"/>
      <c r="I997" s="12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idden="1">
      <c r="A998" s="8"/>
      <c r="B998" s="8"/>
      <c r="C998" s="8"/>
      <c r="D998" s="8"/>
      <c r="E998" s="8"/>
      <c r="F998" s="8"/>
      <c r="G998" s="21"/>
      <c r="H998" s="12"/>
      <c r="I998" s="12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idden="1">
      <c r="A999" s="8"/>
      <c r="B999" s="8"/>
      <c r="C999" s="8"/>
      <c r="D999" s="8"/>
      <c r="E999" s="8"/>
      <c r="F999" s="8"/>
      <c r="G999" s="21"/>
      <c r="H999" s="12"/>
      <c r="I999" s="12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idden="1">
      <c r="A1000" s="8"/>
      <c r="B1000" s="8"/>
      <c r="C1000" s="8"/>
      <c r="D1000" s="8"/>
      <c r="E1000" s="8"/>
      <c r="F1000" s="8"/>
      <c r="G1000" s="21"/>
      <c r="H1000" s="12"/>
      <c r="I1000" s="12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8"/>
      <c r="D1001" s="8"/>
      <c r="E1001" s="8"/>
      <c r="F1001" s="8"/>
      <c r="G1001" s="21"/>
      <c r="H1001" s="12"/>
      <c r="I1001" s="12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8"/>
      <c r="D1002" s="8"/>
      <c r="E1002" s="8"/>
      <c r="F1002" s="8"/>
      <c r="G1002" s="21"/>
      <c r="H1002" s="12"/>
      <c r="I1002" s="12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>
      <c r="A1003" s="8"/>
      <c r="B1003" s="8"/>
      <c r="C1003" s="8"/>
      <c r="D1003" s="8"/>
      <c r="E1003" s="8"/>
      <c r="F1003" s="8"/>
      <c r="G1003" s="21"/>
      <c r="H1003" s="12"/>
      <c r="I1003" s="12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>
      <c r="A1004" s="8"/>
      <c r="B1004" s="8"/>
      <c r="C1004" s="8"/>
      <c r="D1004" s="8"/>
      <c r="E1004" s="8"/>
      <c r="F1004" s="8"/>
      <c r="G1004" s="21"/>
      <c r="H1004" s="12"/>
      <c r="I1004" s="12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>
      <c r="A1005" s="8"/>
      <c r="B1005" s="8"/>
      <c r="C1005" s="8"/>
      <c r="D1005" s="8"/>
      <c r="E1005" s="8"/>
      <c r="F1005" s="8"/>
      <c r="G1005" s="21"/>
      <c r="H1005" s="12"/>
      <c r="I1005" s="12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>
      <c r="A1006" s="8"/>
      <c r="B1006" s="8"/>
      <c r="C1006" s="8"/>
      <c r="D1006" s="8"/>
      <c r="E1006" s="8"/>
      <c r="F1006" s="8"/>
      <c r="G1006" s="21"/>
      <c r="H1006" s="12"/>
      <c r="I1006" s="12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>
      <c r="A1007" s="8"/>
      <c r="B1007" s="8"/>
      <c r="C1007" s="8"/>
      <c r="D1007" s="8"/>
      <c r="E1007" s="8"/>
      <c r="F1007" s="8"/>
      <c r="G1007" s="21"/>
      <c r="H1007" s="12"/>
      <c r="I1007" s="12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>
      <c r="A1008" s="8"/>
      <c r="B1008" s="8"/>
      <c r="C1008" s="8"/>
      <c r="D1008" s="8"/>
      <c r="E1008" s="8"/>
      <c r="F1008" s="8"/>
      <c r="G1008" s="21"/>
      <c r="H1008" s="12"/>
      <c r="I1008" s="12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>
      <c r="A1009" s="8"/>
      <c r="B1009" s="8"/>
      <c r="C1009" s="8"/>
      <c r="D1009" s="8"/>
      <c r="E1009" s="8"/>
      <c r="F1009" s="8"/>
      <c r="G1009" s="21"/>
      <c r="H1009" s="12"/>
      <c r="I1009" s="12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>
      <c r="A1010" s="8"/>
      <c r="B1010" s="8"/>
      <c r="C1010" s="8"/>
      <c r="D1010" s="8"/>
      <c r="E1010" s="8"/>
      <c r="F1010" s="8"/>
      <c r="G1010" s="21"/>
      <c r="H1010" s="12"/>
      <c r="I1010" s="12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>
      <c r="A1011" s="8"/>
      <c r="B1011" s="8"/>
      <c r="C1011" s="8"/>
      <c r="D1011" s="8"/>
      <c r="E1011" s="8"/>
      <c r="F1011" s="8"/>
      <c r="G1011" s="21"/>
      <c r="H1011" s="12"/>
      <c r="I1011" s="12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>
      <c r="A1012" s="8"/>
      <c r="B1012" s="8"/>
      <c r="C1012" s="8"/>
      <c r="D1012" s="8"/>
      <c r="E1012" s="8"/>
      <c r="F1012" s="8"/>
      <c r="G1012" s="21"/>
      <c r="H1012" s="12"/>
      <c r="I1012" s="12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>
      <c r="A1013" s="8"/>
      <c r="B1013" s="8"/>
      <c r="C1013" s="8"/>
      <c r="D1013" s="8"/>
      <c r="E1013" s="8"/>
      <c r="F1013" s="8"/>
      <c r="G1013" s="21"/>
      <c r="H1013" s="12"/>
      <c r="I1013" s="12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>
      <c r="A1014" s="8"/>
      <c r="B1014" s="8"/>
      <c r="C1014" s="8"/>
      <c r="D1014" s="8"/>
      <c r="E1014" s="8"/>
      <c r="F1014" s="8"/>
      <c r="G1014" s="21"/>
      <c r="H1014" s="12"/>
      <c r="I1014" s="12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>
      <c r="A1015" s="8"/>
      <c r="B1015" s="8"/>
      <c r="C1015" s="8"/>
      <c r="D1015" s="8"/>
      <c r="E1015" s="8"/>
      <c r="F1015" s="8"/>
      <c r="G1015" s="21"/>
      <c r="H1015" s="12"/>
      <c r="I1015" s="12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>
      <c r="A1016" s="8"/>
      <c r="B1016" s="8"/>
      <c r="C1016" s="8"/>
      <c r="D1016" s="8"/>
      <c r="E1016" s="8"/>
      <c r="F1016" s="8"/>
      <c r="G1016" s="21"/>
      <c r="H1016" s="12"/>
      <c r="I1016" s="12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>
      <c r="A1017" s="8"/>
      <c r="B1017" s="8"/>
      <c r="C1017" s="8"/>
      <c r="D1017" s="8"/>
      <c r="E1017" s="8"/>
      <c r="F1017" s="8"/>
      <c r="G1017" s="21"/>
      <c r="H1017" s="12"/>
      <c r="I1017" s="12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>
      <c r="A1018" s="8"/>
      <c r="B1018" s="8"/>
      <c r="C1018" s="8"/>
      <c r="D1018" s="8"/>
      <c r="E1018" s="8"/>
      <c r="F1018" s="8"/>
      <c r="G1018" s="21"/>
      <c r="H1018" s="12"/>
      <c r="I1018" s="12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>
      <c r="A1019" s="8"/>
      <c r="B1019" s="8"/>
      <c r="C1019" s="8"/>
      <c r="D1019" s="8"/>
      <c r="E1019" s="8"/>
      <c r="F1019" s="8"/>
      <c r="G1019" s="21"/>
      <c r="H1019" s="12"/>
      <c r="I1019" s="12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>
      <c r="A1020" s="8"/>
      <c r="B1020" s="8"/>
      <c r="C1020" s="8"/>
      <c r="D1020" s="8"/>
      <c r="E1020" s="8"/>
      <c r="F1020" s="8"/>
      <c r="G1020" s="21"/>
      <c r="H1020" s="12"/>
      <c r="I1020" s="12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>
      <c r="A1021" s="8"/>
      <c r="B1021" s="8"/>
      <c r="C1021" s="8"/>
      <c r="D1021" s="8"/>
      <c r="E1021" s="8"/>
      <c r="F1021" s="8"/>
      <c r="G1021" s="21"/>
      <c r="H1021" s="12"/>
      <c r="I1021" s="12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>
      <c r="A1022" s="8"/>
      <c r="B1022" s="8"/>
      <c r="C1022" s="8"/>
      <c r="D1022" s="8"/>
      <c r="E1022" s="8"/>
      <c r="F1022" s="8"/>
      <c r="G1022" s="21"/>
      <c r="H1022" s="12"/>
      <c r="I1022" s="12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>
      <c r="A1023" s="8"/>
      <c r="B1023" s="8"/>
      <c r="C1023" s="8"/>
      <c r="D1023" s="8"/>
      <c r="E1023" s="8"/>
      <c r="F1023" s="8"/>
      <c r="G1023" s="21"/>
      <c r="H1023" s="12"/>
      <c r="I1023" s="12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>
      <c r="A1024" s="8"/>
      <c r="B1024" s="8"/>
      <c r="C1024" s="8"/>
      <c r="D1024" s="8"/>
      <c r="E1024" s="8"/>
      <c r="F1024" s="8"/>
      <c r="G1024" s="21"/>
      <c r="H1024" s="12"/>
      <c r="I1024" s="12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>
      <c r="A1025" s="8"/>
      <c r="B1025" s="8"/>
      <c r="C1025" s="8"/>
      <c r="D1025" s="8"/>
      <c r="E1025" s="8"/>
      <c r="F1025" s="8"/>
      <c r="G1025" s="21"/>
      <c r="H1025" s="12"/>
      <c r="I1025" s="12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>
      <c r="A1026" s="8"/>
      <c r="B1026" s="8"/>
      <c r="C1026" s="8"/>
      <c r="D1026" s="8"/>
      <c r="E1026" s="8"/>
      <c r="F1026" s="8"/>
      <c r="G1026" s="21"/>
      <c r="H1026" s="12"/>
      <c r="I1026" s="12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>
      <c r="A1027" s="8"/>
      <c r="B1027" s="8"/>
      <c r="C1027" s="8"/>
      <c r="D1027" s="8"/>
      <c r="E1027" s="8"/>
      <c r="F1027" s="8"/>
      <c r="G1027" s="21"/>
      <c r="H1027" s="12"/>
      <c r="I1027" s="12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>
      <c r="A1028" s="8"/>
      <c r="B1028" s="8"/>
      <c r="C1028" s="8"/>
      <c r="D1028" s="8"/>
      <c r="E1028" s="8"/>
      <c r="F1028" s="8"/>
      <c r="G1028" s="21"/>
      <c r="H1028" s="12"/>
      <c r="I1028" s="12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>
      <c r="A1029" s="8"/>
      <c r="B1029" s="8"/>
      <c r="C1029" s="8"/>
      <c r="D1029" s="8"/>
      <c r="E1029" s="8"/>
      <c r="F1029" s="8"/>
      <c r="G1029" s="21"/>
      <c r="H1029" s="12"/>
      <c r="I1029" s="12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>
      <c r="A1030" s="8"/>
      <c r="B1030" s="8"/>
      <c r="C1030" s="8"/>
      <c r="D1030" s="8"/>
      <c r="E1030" s="8"/>
      <c r="F1030" s="8"/>
      <c r="G1030" s="21"/>
      <c r="H1030" s="12"/>
      <c r="I1030" s="12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>
      <c r="A1031" s="8"/>
      <c r="B1031" s="8"/>
      <c r="C1031" s="8"/>
      <c r="D1031" s="8"/>
      <c r="E1031" s="8"/>
      <c r="F1031" s="8"/>
      <c r="G1031" s="21"/>
      <c r="H1031" s="12"/>
      <c r="I1031" s="12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>
      <c r="A1032" s="8"/>
      <c r="B1032" s="8"/>
      <c r="C1032" s="8"/>
      <c r="D1032" s="8"/>
      <c r="E1032" s="8"/>
      <c r="F1032" s="8"/>
      <c r="G1032" s="21"/>
      <c r="H1032" s="12"/>
      <c r="I1032" s="12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>
      <c r="A1033" s="8"/>
      <c r="B1033" s="8"/>
      <c r="C1033" s="8"/>
      <c r="D1033" s="8"/>
      <c r="E1033" s="8"/>
      <c r="F1033" s="8"/>
      <c r="G1033" s="21"/>
      <c r="H1033" s="12"/>
      <c r="I1033" s="12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>
      <c r="A1034" s="8"/>
      <c r="B1034" s="8"/>
      <c r="C1034" s="8"/>
      <c r="D1034" s="8"/>
      <c r="E1034" s="8"/>
      <c r="F1034" s="8"/>
      <c r="G1034" s="21"/>
      <c r="H1034" s="12"/>
      <c r="I1034" s="12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>
      <c r="A1035" s="8"/>
      <c r="B1035" s="8"/>
      <c r="C1035" s="8"/>
      <c r="D1035" s="8"/>
      <c r="E1035" s="8"/>
      <c r="F1035" s="8"/>
      <c r="G1035" s="21"/>
      <c r="H1035" s="12"/>
      <c r="I1035" s="12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>
      <c r="A1036" s="8"/>
      <c r="B1036" s="8"/>
      <c r="C1036" s="8"/>
      <c r="D1036" s="8"/>
      <c r="E1036" s="8"/>
      <c r="F1036" s="8"/>
      <c r="G1036" s="21"/>
      <c r="H1036" s="12"/>
      <c r="I1036" s="12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>
      <c r="A1037" s="8"/>
      <c r="B1037" s="8"/>
      <c r="C1037" s="8"/>
      <c r="D1037" s="8"/>
      <c r="E1037" s="8"/>
      <c r="F1037" s="8"/>
      <c r="G1037" s="21"/>
      <c r="H1037" s="12"/>
      <c r="I1037" s="12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>
      <c r="A1038" s="8"/>
      <c r="B1038" s="8"/>
      <c r="C1038" s="8"/>
      <c r="D1038" s="8"/>
      <c r="E1038" s="8"/>
      <c r="F1038" s="8"/>
      <c r="G1038" s="21"/>
      <c r="H1038" s="12"/>
      <c r="I1038" s="12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>
      <c r="A1039" s="8"/>
      <c r="B1039" s="8"/>
      <c r="C1039" s="8"/>
      <c r="D1039" s="8"/>
      <c r="E1039" s="8"/>
      <c r="F1039" s="8"/>
      <c r="G1039" s="21"/>
      <c r="H1039" s="12"/>
      <c r="I1039" s="12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>
      <c r="A1040" s="8"/>
      <c r="B1040" s="8"/>
      <c r="C1040" s="8"/>
      <c r="D1040" s="8"/>
      <c r="E1040" s="8"/>
      <c r="F1040" s="8"/>
      <c r="G1040" s="21"/>
      <c r="H1040" s="12"/>
      <c r="I1040" s="12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>
      <c r="A1041" s="8"/>
      <c r="B1041" s="8"/>
      <c r="C1041" s="8"/>
      <c r="D1041" s="8"/>
      <c r="E1041" s="8"/>
      <c r="F1041" s="8"/>
      <c r="G1041" s="21"/>
      <c r="H1041" s="12"/>
      <c r="I1041" s="12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>
      <c r="A1042" s="8"/>
      <c r="B1042" s="8"/>
      <c r="C1042" s="8"/>
      <c r="D1042" s="8"/>
      <c r="E1042" s="8"/>
      <c r="F1042" s="8"/>
      <c r="G1042" s="21"/>
      <c r="H1042" s="12"/>
      <c r="I1042" s="12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>
      <c r="A1043" s="8"/>
      <c r="B1043" s="8"/>
      <c r="C1043" s="8"/>
      <c r="D1043" s="8"/>
      <c r="E1043" s="8"/>
      <c r="F1043" s="8"/>
      <c r="G1043" s="21"/>
      <c r="H1043" s="12"/>
      <c r="I1043" s="12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>
      <c r="A1044" s="8"/>
      <c r="B1044" s="8"/>
      <c r="C1044" s="8"/>
      <c r="D1044" s="8"/>
      <c r="E1044" s="8"/>
      <c r="F1044" s="8"/>
      <c r="G1044" s="21"/>
      <c r="H1044" s="12"/>
      <c r="I1044" s="12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>
      <c r="A1045" s="8"/>
      <c r="B1045" s="8"/>
      <c r="C1045" s="8"/>
      <c r="D1045" s="8"/>
      <c r="E1045" s="8"/>
      <c r="F1045" s="8"/>
      <c r="G1045" s="21"/>
      <c r="H1045" s="12"/>
      <c r="I1045" s="12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>
      <c r="A1046" s="8"/>
      <c r="B1046" s="8"/>
      <c r="C1046" s="8"/>
      <c r="D1046" s="8"/>
      <c r="E1046" s="8"/>
      <c r="F1046" s="8"/>
      <c r="G1046" s="21"/>
      <c r="H1046" s="12"/>
      <c r="I1046" s="12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>
      <c r="A1047" s="8"/>
      <c r="B1047" s="8"/>
      <c r="C1047" s="8"/>
      <c r="D1047" s="8"/>
      <c r="E1047" s="8"/>
      <c r="F1047" s="8"/>
      <c r="G1047" s="21"/>
      <c r="H1047" s="12"/>
      <c r="I1047" s="12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>
      <c r="A1048" s="8"/>
      <c r="B1048" s="8"/>
      <c r="C1048" s="8"/>
      <c r="D1048" s="8"/>
      <c r="E1048" s="8"/>
      <c r="F1048" s="8"/>
      <c r="G1048" s="21"/>
      <c r="H1048" s="12"/>
      <c r="I1048" s="12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>
      <c r="A1049" s="8"/>
      <c r="B1049" s="8"/>
      <c r="C1049" s="8"/>
      <c r="D1049" s="8"/>
      <c r="E1049" s="8"/>
      <c r="F1049" s="8"/>
      <c r="G1049" s="21"/>
      <c r="H1049" s="12"/>
      <c r="I1049" s="12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>
      <c r="A1050" s="8"/>
      <c r="B1050" s="8"/>
      <c r="C1050" s="8"/>
      <c r="D1050" s="8"/>
      <c r="E1050" s="8"/>
      <c r="F1050" s="8"/>
      <c r="G1050" s="21"/>
      <c r="H1050" s="12"/>
      <c r="I1050" s="12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>
      <c r="A1051" s="8"/>
      <c r="B1051" s="8"/>
      <c r="C1051" s="8"/>
      <c r="D1051" s="8"/>
      <c r="E1051" s="8"/>
      <c r="F1051" s="8"/>
      <c r="G1051" s="21"/>
      <c r="H1051" s="12"/>
      <c r="I1051" s="12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>
      <c r="A1052" s="8"/>
      <c r="B1052" s="8"/>
      <c r="C1052" s="8"/>
      <c r="D1052" s="8"/>
      <c r="E1052" s="8"/>
      <c r="F1052" s="8"/>
      <c r="G1052" s="21"/>
      <c r="H1052" s="12"/>
      <c r="I1052" s="12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>
      <c r="A1053" s="8"/>
      <c r="B1053" s="8"/>
      <c r="C1053" s="8"/>
      <c r="D1053" s="8"/>
      <c r="E1053" s="8"/>
      <c r="F1053" s="8"/>
      <c r="G1053" s="21"/>
      <c r="H1053" s="12"/>
      <c r="I1053" s="12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>
      <c r="A1054" s="8"/>
      <c r="B1054" s="8"/>
      <c r="C1054" s="8"/>
      <c r="D1054" s="8"/>
      <c r="E1054" s="8"/>
      <c r="F1054" s="8"/>
      <c r="G1054" s="21"/>
      <c r="H1054" s="12"/>
      <c r="I1054" s="12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>
      <c r="A1055" s="8"/>
      <c r="B1055" s="8"/>
      <c r="C1055" s="8"/>
      <c r="D1055" s="8"/>
      <c r="E1055" s="8"/>
      <c r="F1055" s="8"/>
      <c r="G1055" s="21"/>
      <c r="H1055" s="12"/>
      <c r="I1055" s="12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>
      <c r="A1056" s="8"/>
      <c r="B1056" s="8"/>
      <c r="C1056" s="8"/>
      <c r="D1056" s="8"/>
      <c r="E1056" s="8"/>
      <c r="F1056" s="8"/>
      <c r="G1056" s="21"/>
      <c r="H1056" s="12"/>
      <c r="I1056" s="12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>
      <c r="A1057" s="8"/>
      <c r="B1057" s="8"/>
      <c r="C1057" s="8"/>
      <c r="D1057" s="8"/>
      <c r="E1057" s="8"/>
      <c r="F1057" s="8"/>
      <c r="G1057" s="21"/>
      <c r="H1057" s="12"/>
      <c r="I1057" s="12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>
      <c r="A1058" s="8"/>
      <c r="B1058" s="8"/>
      <c r="C1058" s="8"/>
      <c r="D1058" s="8"/>
      <c r="E1058" s="8"/>
      <c r="F1058" s="8"/>
      <c r="G1058" s="21"/>
      <c r="H1058" s="12"/>
      <c r="I1058" s="12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>
      <c r="A1059" s="8"/>
      <c r="B1059" s="8"/>
      <c r="C1059" s="8"/>
      <c r="D1059" s="8"/>
      <c r="E1059" s="8"/>
      <c r="F1059" s="8"/>
      <c r="G1059" s="21"/>
      <c r="H1059" s="12"/>
      <c r="I1059" s="12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>
      <c r="A1060" s="8"/>
      <c r="B1060" s="8"/>
      <c r="C1060" s="8"/>
      <c r="D1060" s="8"/>
      <c r="E1060" s="8"/>
      <c r="F1060" s="8"/>
      <c r="G1060" s="21"/>
      <c r="H1060" s="12"/>
      <c r="I1060" s="12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>
      <c r="A1061" s="8"/>
      <c r="B1061" s="8"/>
      <c r="C1061" s="8"/>
      <c r="D1061" s="8"/>
      <c r="E1061" s="8"/>
      <c r="F1061" s="8"/>
      <c r="G1061" s="21"/>
      <c r="H1061" s="12"/>
      <c r="I1061" s="12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>
      <c r="A1062" s="8"/>
      <c r="B1062" s="8"/>
      <c r="C1062" s="8"/>
      <c r="D1062" s="8"/>
      <c r="E1062" s="8"/>
      <c r="F1062" s="8"/>
      <c r="G1062" s="21"/>
      <c r="H1062" s="12"/>
      <c r="I1062" s="12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>
      <c r="A1063" s="8"/>
      <c r="B1063" s="8"/>
      <c r="C1063" s="8"/>
      <c r="D1063" s="8"/>
      <c r="E1063" s="8"/>
      <c r="F1063" s="8"/>
      <c r="G1063" s="21"/>
      <c r="H1063" s="12"/>
      <c r="I1063" s="12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>
      <c r="A1064" s="8"/>
      <c r="B1064" s="8"/>
      <c r="C1064" s="8"/>
      <c r="D1064" s="8"/>
      <c r="E1064" s="8"/>
      <c r="F1064" s="8"/>
      <c r="G1064" s="21"/>
      <c r="H1064" s="12"/>
      <c r="I1064" s="12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>
      <c r="A1065" s="8"/>
      <c r="B1065" s="8"/>
      <c r="C1065" s="8"/>
      <c r="D1065" s="8"/>
      <c r="E1065" s="8"/>
      <c r="F1065" s="8"/>
      <c r="G1065" s="21"/>
      <c r="H1065" s="12"/>
      <c r="I1065" s="12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>
      <c r="A1066" s="8"/>
      <c r="B1066" s="8"/>
      <c r="C1066" s="8"/>
      <c r="D1066" s="8"/>
      <c r="E1066" s="8"/>
      <c r="F1066" s="8"/>
      <c r="G1066" s="21"/>
      <c r="H1066" s="12"/>
      <c r="I1066" s="12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>
      <c r="A1067" s="8"/>
      <c r="B1067" s="8"/>
      <c r="C1067" s="8"/>
      <c r="D1067" s="8"/>
      <c r="E1067" s="8"/>
      <c r="F1067" s="8"/>
      <c r="G1067" s="21"/>
      <c r="H1067" s="12"/>
      <c r="I1067" s="12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>
      <c r="A1068" s="8"/>
      <c r="B1068" s="8"/>
      <c r="C1068" s="8"/>
      <c r="D1068" s="8"/>
      <c r="E1068" s="8"/>
      <c r="F1068" s="8"/>
      <c r="G1068" s="21"/>
      <c r="H1068" s="12"/>
      <c r="I1068" s="12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>
      <c r="A1069" s="8"/>
      <c r="B1069" s="8"/>
      <c r="C1069" s="8"/>
      <c r="D1069" s="8"/>
      <c r="E1069" s="8"/>
      <c r="F1069" s="8"/>
      <c r="G1069" s="21"/>
      <c r="H1069" s="12"/>
      <c r="I1069" s="12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>
      <c r="A1070" s="8"/>
      <c r="B1070" s="8"/>
      <c r="C1070" s="8"/>
      <c r="D1070" s="8"/>
      <c r="E1070" s="8"/>
      <c r="F1070" s="8"/>
      <c r="G1070" s="21"/>
      <c r="H1070" s="12"/>
      <c r="I1070" s="12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>
      <c r="A1071" s="8"/>
      <c r="B1071" s="8"/>
      <c r="C1071" s="8"/>
      <c r="D1071" s="8"/>
      <c r="E1071" s="8"/>
      <c r="F1071" s="8"/>
      <c r="G1071" s="21"/>
      <c r="H1071" s="12"/>
      <c r="I1071" s="12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>
      <c r="A1072" s="8"/>
      <c r="B1072" s="8"/>
      <c r="C1072" s="8"/>
      <c r="D1072" s="8"/>
      <c r="E1072" s="8"/>
      <c r="F1072" s="8"/>
      <c r="G1072" s="21"/>
      <c r="H1072" s="12"/>
      <c r="I1072" s="12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>
      <c r="A1073" s="8"/>
      <c r="B1073" s="8"/>
      <c r="C1073" s="8"/>
      <c r="D1073" s="8"/>
      <c r="E1073" s="8"/>
      <c r="F1073" s="8"/>
      <c r="G1073" s="21"/>
      <c r="H1073" s="12"/>
      <c r="I1073" s="12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>
      <c r="A1074" s="8"/>
      <c r="B1074" s="8"/>
      <c r="C1074" s="8"/>
      <c r="D1074" s="8"/>
      <c r="E1074" s="8"/>
      <c r="F1074" s="8"/>
      <c r="G1074" s="21"/>
      <c r="H1074" s="12"/>
      <c r="I1074" s="12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>
      <c r="A1075" s="8"/>
      <c r="B1075" s="8"/>
      <c r="C1075" s="8"/>
      <c r="D1075" s="8"/>
      <c r="E1075" s="8"/>
      <c r="F1075" s="8"/>
      <c r="G1075" s="21"/>
      <c r="H1075" s="12"/>
      <c r="I1075" s="12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>
      <c r="A1076" s="8"/>
      <c r="B1076" s="8"/>
      <c r="C1076" s="8"/>
      <c r="D1076" s="8"/>
      <c r="E1076" s="8"/>
      <c r="F1076" s="8"/>
      <c r="G1076" s="21"/>
      <c r="H1076" s="12"/>
      <c r="I1076" s="12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>
      <c r="A1077" s="8"/>
      <c r="B1077" s="8"/>
      <c r="C1077" s="8"/>
      <c r="D1077" s="8"/>
      <c r="E1077" s="8"/>
      <c r="F1077" s="8"/>
      <c r="G1077" s="21"/>
      <c r="H1077" s="12"/>
      <c r="I1077" s="12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>
      <c r="A1078" s="8"/>
      <c r="B1078" s="8"/>
      <c r="C1078" s="8"/>
      <c r="D1078" s="8"/>
      <c r="E1078" s="8"/>
      <c r="F1078" s="8"/>
      <c r="G1078" s="21"/>
      <c r="H1078" s="12"/>
      <c r="I1078" s="12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>
      <c r="A1079" s="8"/>
      <c r="B1079" s="8"/>
      <c r="C1079" s="8"/>
      <c r="D1079" s="8"/>
      <c r="E1079" s="8"/>
      <c r="F1079" s="8"/>
      <c r="G1079" s="21"/>
      <c r="H1079" s="12"/>
      <c r="I1079" s="12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>
      <c r="A1080" s="8"/>
      <c r="B1080" s="8"/>
      <c r="C1080" s="8"/>
      <c r="D1080" s="8"/>
      <c r="E1080" s="8"/>
      <c r="F1080" s="8"/>
      <c r="G1080" s="21"/>
      <c r="H1080" s="12"/>
      <c r="I1080" s="12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>
      <c r="A1081" s="8"/>
      <c r="B1081" s="8"/>
      <c r="C1081" s="8"/>
      <c r="D1081" s="8"/>
      <c r="E1081" s="8"/>
      <c r="F1081" s="8"/>
      <c r="G1081" s="21"/>
      <c r="H1081" s="12"/>
      <c r="I1081" s="12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>
      <c r="A1082" s="8"/>
      <c r="B1082" s="8"/>
      <c r="C1082" s="8"/>
      <c r="D1082" s="8"/>
      <c r="E1082" s="8"/>
      <c r="F1082" s="8"/>
      <c r="G1082" s="21"/>
      <c r="H1082" s="12"/>
      <c r="I1082" s="12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>
      <c r="A1083" s="8"/>
      <c r="B1083" s="8"/>
      <c r="C1083" s="8"/>
      <c r="D1083" s="8"/>
      <c r="E1083" s="8"/>
      <c r="F1083" s="8"/>
      <c r="G1083" s="21"/>
      <c r="H1083" s="12"/>
      <c r="I1083" s="12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>
      <c r="A1084" s="8"/>
      <c r="B1084" s="8"/>
      <c r="C1084" s="8"/>
      <c r="D1084" s="8"/>
      <c r="E1084" s="8"/>
      <c r="F1084" s="8"/>
      <c r="G1084" s="21"/>
      <c r="H1084" s="12"/>
      <c r="I1084" s="12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>
      <c r="A1085" s="8"/>
      <c r="B1085" s="8"/>
      <c r="C1085" s="8"/>
      <c r="D1085" s="8"/>
      <c r="E1085" s="8"/>
      <c r="F1085" s="8"/>
      <c r="G1085" s="21"/>
      <c r="H1085" s="12"/>
      <c r="I1085" s="12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>
      <c r="A1086" s="8"/>
      <c r="B1086" s="8"/>
      <c r="C1086" s="8"/>
      <c r="D1086" s="8"/>
      <c r="E1086" s="8"/>
      <c r="F1086" s="8"/>
      <c r="G1086" s="21"/>
      <c r="H1086" s="12"/>
      <c r="I1086" s="12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>
      <c r="A1087" s="8"/>
      <c r="B1087" s="8"/>
      <c r="C1087" s="8"/>
      <c r="D1087" s="8"/>
      <c r="E1087" s="8"/>
      <c r="F1087" s="8"/>
      <c r="G1087" s="21"/>
      <c r="H1087" s="12"/>
      <c r="I1087" s="12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>
      <c r="A1088" s="8"/>
      <c r="B1088" s="8"/>
      <c r="C1088" s="8"/>
      <c r="D1088" s="8"/>
      <c r="E1088" s="8"/>
      <c r="F1088" s="8"/>
      <c r="G1088" s="21"/>
      <c r="H1088" s="12"/>
      <c r="I1088" s="12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>
      <c r="A1089" s="8"/>
      <c r="B1089" s="8"/>
      <c r="C1089" s="8"/>
      <c r="D1089" s="8"/>
      <c r="E1089" s="8"/>
      <c r="F1089" s="8"/>
      <c r="G1089" s="21"/>
      <c r="H1089" s="12"/>
      <c r="I1089" s="12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>
      <c r="A1090" s="8"/>
      <c r="B1090" s="8"/>
      <c r="C1090" s="8"/>
      <c r="D1090" s="8"/>
      <c r="E1090" s="8"/>
      <c r="F1090" s="8"/>
      <c r="G1090" s="21"/>
      <c r="H1090" s="12"/>
      <c r="I1090" s="12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>
      <c r="G1091" s="22"/>
      <c r="H1091" s="6"/>
      <c r="I1091" s="6"/>
    </row>
    <row r="1092" spans="1:26">
      <c r="G1092" s="22"/>
      <c r="H1092" s="6"/>
      <c r="I1092" s="6"/>
    </row>
    <row r="1093" spans="1:26">
      <c r="G1093" s="22"/>
      <c r="H1093" s="6"/>
      <c r="I1093" s="6"/>
    </row>
    <row r="1094" spans="1:26">
      <c r="G1094" s="22"/>
      <c r="H1094" s="6"/>
      <c r="I1094" s="6"/>
    </row>
    <row r="1095" spans="1:26">
      <c r="G1095" s="22"/>
      <c r="H1095" s="6"/>
      <c r="I1095" s="6"/>
    </row>
    <row r="1096" spans="1:26">
      <c r="G1096" s="22"/>
      <c r="H1096" s="6"/>
      <c r="I1096" s="6"/>
    </row>
    <row r="1097" spans="1:26">
      <c r="G1097" s="22"/>
      <c r="H1097" s="6"/>
      <c r="I1097" s="6"/>
    </row>
    <row r="1098" spans="1:26">
      <c r="G1098" s="22"/>
      <c r="H1098" s="6"/>
      <c r="I1098" s="6"/>
    </row>
    <row r="1099" spans="1:26">
      <c r="G1099" s="22"/>
      <c r="H1099" s="6"/>
      <c r="I1099" s="6"/>
    </row>
    <row r="1100" spans="1:26">
      <c r="G1100" s="22"/>
      <c r="H1100" s="6"/>
      <c r="I1100" s="6"/>
    </row>
    <row r="1101" spans="1:26">
      <c r="G1101" s="22"/>
      <c r="H1101" s="6"/>
      <c r="I1101" s="6"/>
    </row>
    <row r="1102" spans="1:26">
      <c r="G1102" s="22"/>
      <c r="H1102" s="6"/>
      <c r="I1102" s="6"/>
    </row>
    <row r="1103" spans="1:26">
      <c r="G1103" s="22"/>
      <c r="H1103" s="6"/>
      <c r="I1103" s="6"/>
    </row>
    <row r="1104" spans="1:26">
      <c r="G1104" s="22"/>
      <c r="H1104" s="6"/>
      <c r="I1104" s="6"/>
    </row>
    <row r="1105" spans="7:9">
      <c r="G1105" s="22"/>
      <c r="H1105" s="6"/>
      <c r="I1105" s="6"/>
    </row>
    <row r="1106" spans="7:9">
      <c r="G1106" s="22"/>
      <c r="H1106" s="6"/>
      <c r="I1106" s="6"/>
    </row>
    <row r="1107" spans="7:9">
      <c r="G1107" s="22"/>
      <c r="H1107" s="6"/>
      <c r="I1107" s="6"/>
    </row>
    <row r="1108" spans="7:9">
      <c r="G1108" s="22"/>
      <c r="H1108" s="6"/>
      <c r="I1108" s="6"/>
    </row>
    <row r="1109" spans="7:9">
      <c r="G1109" s="22"/>
      <c r="H1109" s="6"/>
      <c r="I1109" s="6"/>
    </row>
    <row r="1110" spans="7:9">
      <c r="G1110" s="22"/>
      <c r="H1110" s="6"/>
      <c r="I1110" s="6"/>
    </row>
    <row r="1111" spans="7:9">
      <c r="G1111" s="22"/>
      <c r="H1111" s="6"/>
      <c r="I1111" s="6"/>
    </row>
    <row r="1112" spans="7:9">
      <c r="G1112" s="22"/>
      <c r="H1112" s="6"/>
      <c r="I1112" s="6"/>
    </row>
    <row r="1113" spans="7:9">
      <c r="G1113" s="22"/>
      <c r="H1113" s="6"/>
      <c r="I1113" s="6"/>
    </row>
    <row r="1114" spans="7:9">
      <c r="G1114" s="22"/>
      <c r="H1114" s="6"/>
      <c r="I1114" s="6"/>
    </row>
    <row r="1115" spans="7:9">
      <c r="G1115" s="22"/>
      <c r="H1115" s="6"/>
      <c r="I1115" s="6"/>
    </row>
    <row r="1116" spans="7:9">
      <c r="G1116" s="22"/>
      <c r="H1116" s="6"/>
      <c r="I1116" s="6"/>
    </row>
    <row r="1117" spans="7:9">
      <c r="G1117" s="22"/>
      <c r="H1117" s="6"/>
      <c r="I1117" s="6"/>
    </row>
    <row r="1118" spans="7:9">
      <c r="G1118" s="22"/>
      <c r="H1118" s="6"/>
      <c r="I1118" s="6"/>
    </row>
    <row r="1119" spans="7:9">
      <c r="G1119" s="22"/>
      <c r="H1119" s="6"/>
      <c r="I1119" s="6"/>
    </row>
    <row r="1120" spans="7:9">
      <c r="G1120" s="22"/>
      <c r="H1120" s="6"/>
      <c r="I1120" s="6"/>
    </row>
    <row r="1121" spans="7:9">
      <c r="G1121" s="22"/>
      <c r="H1121" s="6"/>
      <c r="I1121" s="6"/>
    </row>
    <row r="1122" spans="7:9">
      <c r="G1122" s="22"/>
      <c r="H1122" s="6"/>
      <c r="I1122" s="6"/>
    </row>
    <row r="1123" spans="7:9">
      <c r="G1123" s="22"/>
      <c r="H1123" s="6"/>
      <c r="I1123" s="6"/>
    </row>
    <row r="1124" spans="7:9">
      <c r="G1124" s="22"/>
      <c r="H1124" s="6"/>
      <c r="I1124" s="6"/>
    </row>
    <row r="1125" spans="7:9">
      <c r="G1125" s="22"/>
      <c r="H1125" s="6"/>
      <c r="I1125" s="6"/>
    </row>
    <row r="1126" spans="7:9">
      <c r="G1126" s="22"/>
      <c r="H1126" s="6"/>
      <c r="I1126" s="6"/>
    </row>
    <row r="1127" spans="7:9">
      <c r="G1127" s="22"/>
      <c r="H1127" s="6"/>
      <c r="I1127" s="6"/>
    </row>
    <row r="1128" spans="7:9">
      <c r="G1128" s="22"/>
      <c r="H1128" s="6"/>
      <c r="I1128" s="6"/>
    </row>
    <row r="1129" spans="7:9">
      <c r="G1129" s="22"/>
      <c r="H1129" s="6"/>
      <c r="I1129" s="6"/>
    </row>
    <row r="1130" spans="7:9">
      <c r="G1130" s="22"/>
      <c r="H1130" s="6"/>
      <c r="I1130" s="6"/>
    </row>
    <row r="1131" spans="7:9"/>
    <row r="1132" spans="7:9"/>
    <row r="1133" spans="7:9"/>
    <row r="1134" spans="7:9"/>
    <row r="1135" spans="7:9"/>
  </sheetData>
  <mergeCells count="78">
    <mergeCell ref="D94:E94"/>
    <mergeCell ref="D95:E95"/>
    <mergeCell ref="D103:E103"/>
    <mergeCell ref="D104:E104"/>
    <mergeCell ref="D105:E105"/>
    <mergeCell ref="D97:E97"/>
    <mergeCell ref="D98:E98"/>
    <mergeCell ref="D99:E99"/>
    <mergeCell ref="D100:E100"/>
    <mergeCell ref="D101:E101"/>
    <mergeCell ref="D102:E102"/>
    <mergeCell ref="D89:E89"/>
    <mergeCell ref="D90:E90"/>
    <mergeCell ref="D91:E91"/>
    <mergeCell ref="D92:E92"/>
    <mergeCell ref="D93:E93"/>
    <mergeCell ref="B65:E65"/>
    <mergeCell ref="B66:E66"/>
    <mergeCell ref="B67:E67"/>
    <mergeCell ref="I65:P65"/>
    <mergeCell ref="D79:E79"/>
    <mergeCell ref="D106:E106"/>
    <mergeCell ref="D74:E74"/>
    <mergeCell ref="D75:E75"/>
    <mergeCell ref="D76:E76"/>
    <mergeCell ref="D77:E77"/>
    <mergeCell ref="D78:E78"/>
    <mergeCell ref="D84:E84"/>
    <mergeCell ref="D80:E80"/>
    <mergeCell ref="D81:E81"/>
    <mergeCell ref="D82:E82"/>
    <mergeCell ref="D83:E83"/>
    <mergeCell ref="D96:E96"/>
    <mergeCell ref="D85:E85"/>
    <mergeCell ref="D86:E86"/>
    <mergeCell ref="D87:E87"/>
    <mergeCell ref="D88:E88"/>
    <mergeCell ref="B63:V63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B59:D5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78766064-1EE7-4CE6-99CC-16194F9D8D5E}"/>
    <hyperlink ref="E1:F1" location="A44:A44" tooltip="Klikni na prechod ku rekapitulácii..." display="Rekapitulácia rozpočtu" xr:uid="{C7BDE7CF-66B5-40E7-B1C8-898F82D10459}"/>
    <hyperlink ref="H1:I1" location="B63:B63" tooltip="Klikni na prechod k Rozpočet..." display="Rozpočet" xr:uid="{69ED436B-FA31-48C8-94B3-91937B844AF5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DOM SMÚTKU, PREŠOV / SO 01 - Bleskozvod (LPS)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CEB8-81F1-4DE6-9A0A-AB93DA8CC797}">
  <dimension ref="A1:AA1135"/>
  <sheetViews>
    <sheetView workbookViewId="0">
      <pane ySplit="1" topLeftCell="A75" activePane="bottomLeft" state="frozen"/>
      <selection pane="bottomLeft" activeCell="A73" sqref="A73:XFD73"/>
    </sheetView>
  </sheetViews>
  <sheetFormatPr defaultColWidth="0" defaultRowHeight="15" zeroHeight="1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8" width="12.7109375" customWidth="1"/>
    <col min="9" max="9" width="10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6" ht="35.1" customHeight="1">
      <c r="A1" s="23"/>
      <c r="B1" s="472" t="s">
        <v>0</v>
      </c>
      <c r="C1" s="473"/>
      <c r="D1" s="24"/>
      <c r="E1" s="474" t="s">
        <v>40</v>
      </c>
      <c r="F1" s="475"/>
      <c r="G1" s="25"/>
      <c r="H1" s="504" t="s">
        <v>60</v>
      </c>
      <c r="I1" s="505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>
      <c r="A2" s="28"/>
      <c r="B2" s="476" t="s">
        <v>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8"/>
      <c r="W2" s="27"/>
      <c r="X2" s="13"/>
      <c r="Y2" s="13"/>
      <c r="Z2" s="13"/>
    </row>
    <row r="3" spans="1:26" ht="20.100000000000001" customHeight="1">
      <c r="A3" s="28"/>
      <c r="B3" s="479" t="s">
        <v>1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1"/>
      <c r="W3" s="27"/>
      <c r="X3" s="13"/>
      <c r="Y3" s="13"/>
      <c r="Z3" s="13"/>
    </row>
    <row r="4" spans="1:26" ht="20.100000000000001" customHeight="1">
      <c r="A4" s="28"/>
      <c r="B4" s="29" t="s">
        <v>866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>
      <c r="A6" s="33"/>
      <c r="B6" s="34" t="s">
        <v>5</v>
      </c>
      <c r="C6" s="30"/>
      <c r="D6" s="31" t="s">
        <v>6</v>
      </c>
      <c r="E6" s="31"/>
      <c r="F6" s="31" t="s">
        <v>7</v>
      </c>
      <c r="G6" s="31" t="s">
        <v>8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>
      <c r="A7" s="33"/>
      <c r="B7" s="482" t="s">
        <v>9</v>
      </c>
      <c r="C7" s="483"/>
      <c r="D7" s="483"/>
      <c r="E7" s="483"/>
      <c r="F7" s="483"/>
      <c r="G7" s="483"/>
      <c r="H7" s="484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>
      <c r="A9" s="33"/>
      <c r="B9" s="451" t="s">
        <v>12</v>
      </c>
      <c r="C9" s="452"/>
      <c r="D9" s="452"/>
      <c r="E9" s="452"/>
      <c r="F9" s="452"/>
      <c r="G9" s="452"/>
      <c r="H9" s="45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>
      <c r="A11" s="33"/>
      <c r="B11" s="482" t="s">
        <v>13</v>
      </c>
      <c r="C11" s="483"/>
      <c r="D11" s="483"/>
      <c r="E11" s="483"/>
      <c r="F11" s="483"/>
      <c r="G11" s="483"/>
      <c r="H11" s="4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>
      <c r="A13" s="33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27"/>
      <c r="X13" s="13"/>
      <c r="Y13" s="13"/>
      <c r="Z13" s="13"/>
    </row>
    <row r="14" spans="1:26" ht="20.100000000000001" customHeight="1">
      <c r="A14" s="33"/>
      <c r="B14" s="44" t="s">
        <v>14</v>
      </c>
      <c r="C14" s="45" t="s">
        <v>15</v>
      </c>
      <c r="D14" s="46" t="s">
        <v>16</v>
      </c>
      <c r="E14" s="47" t="s">
        <v>17</v>
      </c>
      <c r="F14" s="441"/>
      <c r="G14" s="442"/>
      <c r="H14" s="486"/>
      <c r="I14" s="50"/>
      <c r="J14" s="50"/>
      <c r="K14" s="50"/>
      <c r="L14" s="50"/>
      <c r="M14" s="50"/>
      <c r="N14" s="50"/>
      <c r="O14" s="51"/>
      <c r="P14" s="52">
        <v>0</v>
      </c>
      <c r="Q14" s="49"/>
      <c r="R14" s="53"/>
      <c r="S14" s="53"/>
      <c r="T14" s="53"/>
      <c r="U14" s="53"/>
      <c r="V14" s="54"/>
      <c r="W14" s="27"/>
      <c r="X14" s="13"/>
      <c r="Y14" s="13"/>
      <c r="Z14" s="13"/>
    </row>
    <row r="15" spans="1:26" ht="20.100000000000001" customHeight="1">
      <c r="A15" s="33"/>
      <c r="B15" s="55" t="s">
        <v>18</v>
      </c>
      <c r="C15" s="56"/>
      <c r="D15" s="57"/>
      <c r="E15" s="58"/>
      <c r="F15" s="456"/>
      <c r="G15" s="467"/>
      <c r="H15" s="488"/>
      <c r="I15" s="59"/>
      <c r="J15" s="59"/>
      <c r="K15" s="59"/>
      <c r="L15" s="59"/>
      <c r="M15" s="59"/>
      <c r="N15" s="59"/>
      <c r="O15" s="60"/>
      <c r="P15" s="61"/>
      <c r="Q15" s="36"/>
      <c r="R15" s="37"/>
      <c r="S15" s="37"/>
      <c r="T15" s="37"/>
      <c r="U15" s="37"/>
      <c r="V15" s="62"/>
      <c r="W15" s="27"/>
      <c r="X15" s="13"/>
      <c r="Y15" s="13"/>
      <c r="Z15" s="13"/>
    </row>
    <row r="16" spans="1:26" ht="20.100000000000001" customHeight="1">
      <c r="A16" s="33"/>
      <c r="B16" s="38" t="s">
        <v>19</v>
      </c>
      <c r="C16" s="63"/>
      <c r="D16" s="11"/>
      <c r="E16" s="64"/>
      <c r="F16" s="461" t="s">
        <v>20</v>
      </c>
      <c r="G16" s="462"/>
      <c r="H16" s="453"/>
      <c r="I16" s="65"/>
      <c r="J16" s="65"/>
      <c r="K16" s="65"/>
      <c r="L16" s="65"/>
      <c r="M16" s="65"/>
      <c r="N16" s="65"/>
      <c r="O16" s="66"/>
      <c r="P16" s="67">
        <f>(SUM(Z74:Z97))</f>
        <v>0</v>
      </c>
      <c r="Q16" s="39"/>
      <c r="R16" s="68"/>
      <c r="S16" s="68"/>
      <c r="T16" s="68"/>
      <c r="U16" s="68"/>
      <c r="V16" s="69"/>
      <c r="W16" s="27"/>
      <c r="X16" s="13"/>
      <c r="Y16" s="13"/>
      <c r="Z16" s="13"/>
    </row>
    <row r="17" spans="1:26" ht="20.100000000000001" customHeight="1">
      <c r="A17" s="33"/>
      <c r="B17" s="55" t="s">
        <v>21</v>
      </c>
      <c r="C17" s="56">
        <f>'SO 01 - Fotovoltika (FVZ)35222'!E57</f>
        <v>0</v>
      </c>
      <c r="D17" s="57">
        <f>'SO 01 - Fotovoltika (FVZ)35222'!F57</f>
        <v>0</v>
      </c>
      <c r="E17" s="58">
        <f>'SO 01 - Fotovoltika (FVZ)35222'!G57</f>
        <v>0</v>
      </c>
      <c r="F17" s="459" t="s">
        <v>22</v>
      </c>
      <c r="G17" s="460"/>
      <c r="H17" s="489"/>
      <c r="I17" s="59"/>
      <c r="J17" s="59"/>
      <c r="K17" s="59"/>
      <c r="L17" s="59"/>
      <c r="M17" s="59"/>
      <c r="N17" s="59"/>
      <c r="O17" s="60"/>
      <c r="P17" s="61">
        <v>0</v>
      </c>
      <c r="Q17" s="36"/>
      <c r="R17" s="37"/>
      <c r="S17" s="37"/>
      <c r="T17" s="37"/>
      <c r="U17" s="37"/>
      <c r="V17" s="62"/>
      <c r="W17" s="27"/>
      <c r="X17" s="13"/>
      <c r="Y17" s="13"/>
      <c r="Z17" s="13"/>
    </row>
    <row r="18" spans="1:26" ht="20.100000000000001" customHeight="1">
      <c r="A18" s="33"/>
      <c r="B18" s="70" t="s">
        <v>23</v>
      </c>
      <c r="C18" s="71"/>
      <c r="D18" s="72"/>
      <c r="E18" s="73"/>
      <c r="F18" s="461"/>
      <c r="G18" s="462"/>
      <c r="H18" s="453"/>
      <c r="I18" s="74"/>
      <c r="J18" s="74"/>
      <c r="K18" s="74"/>
      <c r="L18" s="74"/>
      <c r="M18" s="74"/>
      <c r="N18" s="74"/>
      <c r="O18" s="75"/>
      <c r="P18" s="76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>
      <c r="A19" s="33"/>
      <c r="B19" s="70" t="s">
        <v>24</v>
      </c>
      <c r="C19" s="77"/>
      <c r="D19" s="78"/>
      <c r="E19" s="73"/>
      <c r="F19" s="463"/>
      <c r="G19" s="464"/>
      <c r="H19" s="485"/>
      <c r="I19" s="74"/>
      <c r="J19" s="74"/>
      <c r="K19" s="74"/>
      <c r="L19" s="74"/>
      <c r="M19" s="74"/>
      <c r="N19" s="74"/>
      <c r="O19" s="75"/>
      <c r="P19" s="76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>
      <c r="A20" s="33"/>
      <c r="B20" s="79" t="s">
        <v>25</v>
      </c>
      <c r="C20" s="80"/>
      <c r="D20" s="81"/>
      <c r="E20" s="82">
        <f>SUM(E15:E19)</f>
        <v>0</v>
      </c>
      <c r="F20" s="454" t="s">
        <v>25</v>
      </c>
      <c r="G20" s="442"/>
      <c r="H20" s="486"/>
      <c r="I20" s="50"/>
      <c r="J20" s="50"/>
      <c r="K20" s="50"/>
      <c r="L20" s="50"/>
      <c r="M20" s="50"/>
      <c r="N20" s="50"/>
      <c r="O20" s="51"/>
      <c r="P20" s="83">
        <f>SUM(P14:P19)</f>
        <v>0</v>
      </c>
      <c r="Q20" s="49"/>
      <c r="R20" s="53"/>
      <c r="S20" s="53"/>
      <c r="T20" s="53"/>
      <c r="U20" s="53"/>
      <c r="V20" s="54"/>
      <c r="W20" s="27"/>
      <c r="X20" s="13"/>
      <c r="Y20" s="13"/>
      <c r="Z20" s="13"/>
    </row>
    <row r="21" spans="1:26" ht="20.100000000000001" customHeight="1">
      <c r="A21" s="33"/>
      <c r="B21" s="35" t="s">
        <v>26</v>
      </c>
      <c r="C21" s="84"/>
      <c r="D21" s="60"/>
      <c r="E21" s="60">
        <f>((E15*U22*0)+(E16*V22*0)+(E17*W22*0))/100</f>
        <v>0</v>
      </c>
      <c r="F21" s="465" t="s">
        <v>27</v>
      </c>
      <c r="G21" s="462"/>
      <c r="H21" s="453"/>
      <c r="I21" s="59"/>
      <c r="J21" s="59"/>
      <c r="K21" s="59"/>
      <c r="L21" s="59"/>
      <c r="M21" s="59"/>
      <c r="N21" s="59"/>
      <c r="O21" s="60"/>
      <c r="P21" s="61">
        <f>((E15*X22*0)+(E16*Y22*0)+(E17*Z22*0))/100</f>
        <v>0</v>
      </c>
      <c r="Q21" s="36"/>
      <c r="R21" s="37"/>
      <c r="S21" s="37"/>
      <c r="T21" s="37"/>
      <c r="U21" s="37"/>
      <c r="V21" s="62"/>
      <c r="W21" s="27"/>
      <c r="X21" s="13"/>
      <c r="Y21" s="13"/>
      <c r="Z21" s="13"/>
    </row>
    <row r="22" spans="1:26" ht="20.100000000000001" customHeight="1">
      <c r="A22" s="33"/>
      <c r="B22" s="34" t="s">
        <v>28</v>
      </c>
      <c r="C22" s="86"/>
      <c r="D22" s="75"/>
      <c r="E22" s="75">
        <f>((E15*U23*0)+(E16*V23*0)+(E17*W23*0))/100</f>
        <v>0</v>
      </c>
      <c r="F22" s="465" t="s">
        <v>29</v>
      </c>
      <c r="G22" s="462"/>
      <c r="H22" s="453"/>
      <c r="I22" s="74"/>
      <c r="J22" s="74"/>
      <c r="K22" s="74"/>
      <c r="L22" s="74"/>
      <c r="M22" s="74"/>
      <c r="N22" s="74"/>
      <c r="O22" s="75"/>
      <c r="P22" s="76">
        <f>((E15*X23*0)+(E16*Y23*0)+(E17*Z23*0))/100</f>
        <v>0</v>
      </c>
      <c r="Q22" s="30"/>
      <c r="R22" s="31"/>
      <c r="S22" s="31"/>
      <c r="T22" s="31"/>
      <c r="U22" s="31">
        <v>1</v>
      </c>
      <c r="V22" s="87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>
      <c r="A23" s="33"/>
      <c r="B23" s="34" t="s">
        <v>30</v>
      </c>
      <c r="C23" s="86"/>
      <c r="D23" s="75"/>
      <c r="E23" s="75">
        <f>((E15*U24*0)+(E16*V24*0)+(E17*W24*0))/100</f>
        <v>0</v>
      </c>
      <c r="F23" s="465" t="s">
        <v>31</v>
      </c>
      <c r="G23" s="462"/>
      <c r="H23" s="453"/>
      <c r="I23" s="74"/>
      <c r="J23" s="74"/>
      <c r="K23" s="74"/>
      <c r="L23" s="74"/>
      <c r="M23" s="74"/>
      <c r="N23" s="74"/>
      <c r="O23" s="75"/>
      <c r="P23" s="76">
        <f>((E15*X24*0)+(E16*Y24*0)+(E17*Z24*0))/100</f>
        <v>0</v>
      </c>
      <c r="Q23" s="30"/>
      <c r="R23" s="31"/>
      <c r="S23" s="31"/>
      <c r="T23" s="31"/>
      <c r="U23" s="31">
        <v>1</v>
      </c>
      <c r="V23" s="87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>
      <c r="A24" s="33"/>
      <c r="B24" s="34"/>
      <c r="C24" s="86"/>
      <c r="D24" s="75"/>
      <c r="E24" s="75"/>
      <c r="F24" s="487"/>
      <c r="G24" s="467"/>
      <c r="H24" s="488"/>
      <c r="I24" s="74"/>
      <c r="J24" s="74"/>
      <c r="K24" s="74"/>
      <c r="L24" s="74"/>
      <c r="M24" s="74"/>
      <c r="N24" s="74"/>
      <c r="O24" s="75"/>
      <c r="P24" s="76"/>
      <c r="Q24" s="30"/>
      <c r="R24" s="31"/>
      <c r="S24" s="31"/>
      <c r="T24" s="31"/>
      <c r="U24" s="31">
        <v>1</v>
      </c>
      <c r="V24" s="87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>
      <c r="A25" s="33"/>
      <c r="B25" s="89"/>
      <c r="C25" s="90"/>
      <c r="D25" s="91"/>
      <c r="E25" s="92"/>
      <c r="F25" s="497" t="s">
        <v>25</v>
      </c>
      <c r="G25" s="498"/>
      <c r="H25" s="499"/>
      <c r="I25" s="94"/>
      <c r="J25" s="94"/>
      <c r="K25" s="94"/>
      <c r="L25" s="94"/>
      <c r="M25" s="94"/>
      <c r="N25" s="94"/>
      <c r="O25" s="91"/>
      <c r="P25" s="95">
        <f>SUM(E21:E24)+SUM(P21:P24)</f>
        <v>0</v>
      </c>
      <c r="Q25" s="93"/>
      <c r="R25" s="96"/>
      <c r="S25" s="96"/>
      <c r="T25" s="96"/>
      <c r="U25" s="96"/>
      <c r="V25" s="97"/>
      <c r="W25" s="27"/>
      <c r="X25" s="13"/>
      <c r="Y25" s="13"/>
      <c r="Z25" s="13"/>
    </row>
    <row r="26" spans="1:26" ht="20.100000000000001" customHeight="1">
      <c r="A26" s="33"/>
      <c r="B26" s="98" t="s">
        <v>32</v>
      </c>
      <c r="C26" s="99"/>
      <c r="D26" s="100"/>
      <c r="E26" s="101"/>
      <c r="F26" s="454" t="s">
        <v>33</v>
      </c>
      <c r="G26" s="500"/>
      <c r="H26" s="501"/>
      <c r="I26" s="103"/>
      <c r="J26" s="103"/>
      <c r="K26" s="103"/>
      <c r="L26" s="103"/>
      <c r="M26" s="103"/>
      <c r="N26" s="103"/>
      <c r="O26" s="100"/>
      <c r="P26" s="104"/>
      <c r="Q26" s="102"/>
      <c r="R26" s="105"/>
      <c r="S26" s="105"/>
      <c r="T26" s="105"/>
      <c r="U26" s="105"/>
      <c r="V26" s="106"/>
      <c r="W26" s="27"/>
      <c r="X26" s="13"/>
      <c r="Y26" s="13"/>
      <c r="Z26" s="13"/>
    </row>
    <row r="27" spans="1:26" ht="20.100000000000001" customHeight="1">
      <c r="A27" s="33"/>
      <c r="B27" s="98"/>
      <c r="C27" s="102"/>
      <c r="D27" s="107"/>
      <c r="E27" s="108"/>
      <c r="F27" s="468" t="s">
        <v>34</v>
      </c>
      <c r="G27" s="469"/>
      <c r="H27" s="502"/>
      <c r="I27" s="59"/>
      <c r="J27" s="59"/>
      <c r="K27" s="59"/>
      <c r="L27" s="59"/>
      <c r="M27" s="59"/>
      <c r="N27" s="59"/>
      <c r="O27" s="60"/>
      <c r="P27" s="61">
        <f>E20+P20+E25+P25</f>
        <v>0</v>
      </c>
      <c r="Q27" s="36"/>
      <c r="R27" s="37"/>
      <c r="S27" s="37"/>
      <c r="T27" s="37"/>
      <c r="U27" s="37"/>
      <c r="V27" s="62"/>
      <c r="W27" s="27"/>
      <c r="X27" s="13"/>
      <c r="Y27" s="13"/>
      <c r="Z27" s="13"/>
    </row>
    <row r="28" spans="1:26" ht="20.100000000000001" customHeight="1">
      <c r="A28" s="33"/>
      <c r="B28" s="109"/>
      <c r="C28" s="110"/>
      <c r="D28" s="33"/>
      <c r="E28" s="111"/>
      <c r="F28" s="503" t="s">
        <v>35</v>
      </c>
      <c r="G28" s="503"/>
      <c r="H28" s="112">
        <f>P27-SUM('SO 01 - Fotovoltika (FVZ)35222'!K74:'SO 01 - Fotovoltika (FVZ)35222'!K97)</f>
        <v>0</v>
      </c>
      <c r="I28" s="113"/>
      <c r="J28" s="113"/>
      <c r="K28" s="113"/>
      <c r="L28" s="113"/>
      <c r="M28" s="113"/>
      <c r="N28" s="113"/>
      <c r="O28" s="92"/>
      <c r="P28" s="114">
        <f>ROUND(((ROUND(H28,2)*23)*1/100),2)</f>
        <v>0</v>
      </c>
      <c r="Q28" s="41"/>
      <c r="R28" s="42"/>
      <c r="S28" s="42"/>
      <c r="T28" s="42"/>
      <c r="U28" s="42"/>
      <c r="V28" s="43"/>
      <c r="W28" s="27"/>
      <c r="X28" s="13"/>
      <c r="Y28" s="13"/>
      <c r="Z28" s="13"/>
    </row>
    <row r="29" spans="1:26" ht="20.100000000000001" customHeight="1">
      <c r="A29" s="33"/>
      <c r="B29" s="109"/>
      <c r="C29" s="110"/>
      <c r="D29" s="33"/>
      <c r="E29" s="111"/>
      <c r="F29" s="457" t="s">
        <v>36</v>
      </c>
      <c r="G29" s="457"/>
      <c r="H29" s="86">
        <f>SUM('SO 01 - Fotovoltika (FVZ)35222'!K74:'SO 01 - Fotovoltika (FVZ)35222'!K97)</f>
        <v>0</v>
      </c>
      <c r="I29" s="74"/>
      <c r="J29" s="74"/>
      <c r="K29" s="74"/>
      <c r="L29" s="74"/>
      <c r="M29" s="74"/>
      <c r="N29" s="74"/>
      <c r="O29" s="75"/>
      <c r="P29" s="76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>
      <c r="A30" s="33"/>
      <c r="B30" s="109"/>
      <c r="C30" s="110"/>
      <c r="D30" s="33"/>
      <c r="E30" s="111"/>
      <c r="F30" s="503" t="s">
        <v>37</v>
      </c>
      <c r="G30" s="503"/>
      <c r="H30" s="115"/>
      <c r="I30" s="113"/>
      <c r="J30" s="113"/>
      <c r="K30" s="113"/>
      <c r="L30" s="113"/>
      <c r="M30" s="113"/>
      <c r="N30" s="113"/>
      <c r="O30" s="92"/>
      <c r="P30" s="116">
        <f>SUM(P27:P29)</f>
        <v>0</v>
      </c>
      <c r="Q30" s="41"/>
      <c r="R30" s="42"/>
      <c r="S30" s="42"/>
      <c r="T30" s="42"/>
      <c r="U30" s="42"/>
      <c r="V30" s="43"/>
      <c r="W30" s="27"/>
      <c r="X30" s="13"/>
      <c r="Y30" s="13"/>
      <c r="Z30" s="13"/>
    </row>
    <row r="31" spans="1:26" ht="20.100000000000001" customHeight="1">
      <c r="A31" s="33"/>
      <c r="B31" s="117"/>
      <c r="C31" s="118"/>
      <c r="D31" s="119"/>
      <c r="E31" s="120"/>
      <c r="F31" s="469"/>
      <c r="G31" s="457"/>
      <c r="H31" s="30"/>
      <c r="I31" s="31"/>
      <c r="J31" s="31"/>
      <c r="K31" s="31"/>
      <c r="L31" s="31"/>
      <c r="M31" s="31"/>
      <c r="N31" s="31"/>
      <c r="O31" s="121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>
      <c r="A32" s="33"/>
      <c r="B32" s="122" t="s">
        <v>38</v>
      </c>
      <c r="C32" s="123"/>
      <c r="D32" s="124"/>
      <c r="E32" s="105" t="s">
        <v>39</v>
      </c>
      <c r="F32" s="107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27"/>
      <c r="X32" s="13"/>
      <c r="Y32" s="13"/>
      <c r="Z32" s="13"/>
    </row>
    <row r="33" spans="1:26" ht="20.100000000000001" customHeight="1">
      <c r="A33" s="33"/>
      <c r="B33" s="98"/>
      <c r="C33" s="10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27"/>
      <c r="X33" s="13"/>
      <c r="Y33" s="13"/>
      <c r="Z33" s="13"/>
    </row>
    <row r="34" spans="1:26" ht="20.100000000000001" customHeight="1">
      <c r="A34" s="33"/>
      <c r="B34" s="109"/>
      <c r="C34" s="11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27"/>
      <c r="X34" s="13"/>
      <c r="Y34" s="13"/>
      <c r="Z34" s="13"/>
    </row>
    <row r="35" spans="1:26" ht="20.100000000000001" customHeight="1">
      <c r="A35" s="33"/>
      <c r="B35" s="109"/>
      <c r="C35" s="11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27"/>
      <c r="X35" s="13"/>
      <c r="Y35" s="13"/>
      <c r="Z35" s="13"/>
    </row>
    <row r="36" spans="1:26" ht="20.100000000000001" customHeight="1">
      <c r="A36" s="33"/>
      <c r="B36" s="109"/>
      <c r="C36" s="110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27"/>
      <c r="X36" s="13"/>
      <c r="Y36" s="13"/>
      <c r="Z36" s="13"/>
    </row>
    <row r="37" spans="1:26" ht="20.100000000000001" customHeight="1">
      <c r="A37" s="33"/>
      <c r="B37" s="117"/>
      <c r="C37" s="1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8"/>
      <c r="W37" s="27"/>
      <c r="X37" s="13"/>
      <c r="Y37" s="13"/>
      <c r="Z37" s="13"/>
    </row>
    <row r="38" spans="1:26" ht="20.100000000000001" customHeight="1">
      <c r="A38" s="33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27"/>
      <c r="X38" s="13"/>
      <c r="Y38" s="13"/>
      <c r="Z38" s="13"/>
    </row>
    <row r="39" spans="1:26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33"/>
      <c r="X39" s="13"/>
      <c r="Y39" s="13"/>
      <c r="Z39" s="13"/>
    </row>
    <row r="40" spans="1:26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33"/>
      <c r="X40" s="13"/>
      <c r="Y40" s="13"/>
      <c r="Z40" s="13"/>
    </row>
    <row r="41" spans="1:26" ht="20.100000000000001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33"/>
      <c r="X41" s="13"/>
      <c r="Y41" s="13"/>
      <c r="Z41" s="13"/>
    </row>
    <row r="42" spans="1:26" ht="20.100000000000001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33"/>
      <c r="X42" s="13"/>
      <c r="Y42" s="13"/>
      <c r="Z42" s="13"/>
    </row>
    <row r="43" spans="1:26" ht="20.100000000000001" customHeight="1">
      <c r="A43" s="12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>
      <c r="A44" s="28"/>
      <c r="B44" s="476" t="s">
        <v>40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7"/>
      <c r="W44" s="27"/>
      <c r="X44" s="13"/>
      <c r="Y44" s="13"/>
      <c r="Z44" s="13"/>
    </row>
    <row r="45" spans="1:26" ht="20.100000000000001" customHeight="1">
      <c r="A45" s="28"/>
      <c r="B45" s="134"/>
      <c r="C45" s="135"/>
      <c r="D45" s="135"/>
      <c r="E45" s="135"/>
      <c r="F45" s="135"/>
      <c r="G45" s="135"/>
      <c r="H45" s="135"/>
      <c r="I45" s="13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27"/>
      <c r="X45" s="13"/>
      <c r="Y45" s="13"/>
      <c r="Z45" s="13"/>
    </row>
    <row r="46" spans="1:26" ht="20.100000000000001" customHeight="1">
      <c r="A46" s="136"/>
      <c r="B46" s="490" t="s">
        <v>9</v>
      </c>
      <c r="C46" s="491"/>
      <c r="D46" s="491"/>
      <c r="E46" s="492"/>
      <c r="F46" s="493" t="s">
        <v>6</v>
      </c>
      <c r="G46" s="491"/>
      <c r="H46" s="492"/>
      <c r="I46" s="137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  <c r="W46" s="27"/>
      <c r="X46" s="13"/>
      <c r="Y46" s="13"/>
      <c r="Z46" s="13"/>
    </row>
    <row r="47" spans="1:26" ht="20.100000000000001" customHeight="1">
      <c r="A47" s="136"/>
      <c r="B47" s="490" t="s">
        <v>12</v>
      </c>
      <c r="C47" s="491"/>
      <c r="D47" s="491"/>
      <c r="E47" s="492"/>
      <c r="F47" s="493" t="s">
        <v>4</v>
      </c>
      <c r="G47" s="491"/>
      <c r="H47" s="492"/>
      <c r="I47" s="137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7"/>
      <c r="W47" s="27"/>
      <c r="X47" s="13"/>
      <c r="Y47" s="13"/>
      <c r="Z47" s="13"/>
    </row>
    <row r="48" spans="1:26" ht="20.100000000000001" customHeight="1">
      <c r="A48" s="136"/>
      <c r="B48" s="490" t="s">
        <v>13</v>
      </c>
      <c r="C48" s="491"/>
      <c r="D48" s="491"/>
      <c r="E48" s="492"/>
      <c r="F48" s="493" t="s">
        <v>41</v>
      </c>
      <c r="G48" s="491"/>
      <c r="H48" s="492"/>
      <c r="I48" s="137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7"/>
      <c r="W48" s="27"/>
      <c r="X48" s="13"/>
      <c r="Y48" s="13"/>
      <c r="Z48" s="13"/>
    </row>
    <row r="49" spans="1:26" ht="20.100000000000001" customHeight="1">
      <c r="A49" s="136"/>
      <c r="B49" s="494" t="s">
        <v>1</v>
      </c>
      <c r="C49" s="495"/>
      <c r="D49" s="495"/>
      <c r="E49" s="495"/>
      <c r="F49" s="495"/>
      <c r="G49" s="495"/>
      <c r="H49" s="495"/>
      <c r="I49" s="49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  <c r="W49" s="27"/>
      <c r="X49" s="13"/>
      <c r="Y49" s="13"/>
      <c r="Z49" s="13"/>
    </row>
    <row r="50" spans="1:26" ht="20.100000000000001" customHeight="1">
      <c r="A50" s="28"/>
      <c r="B50" s="138" t="s">
        <v>866</v>
      </c>
      <c r="C50" s="139"/>
      <c r="D50" s="139"/>
      <c r="E50" s="139"/>
      <c r="F50" s="139"/>
      <c r="G50" s="139"/>
      <c r="H50" s="139"/>
      <c r="I50" s="139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  <c r="W50" s="27"/>
      <c r="X50" s="13"/>
      <c r="Y50" s="13"/>
      <c r="Z50" s="13"/>
    </row>
    <row r="51" spans="1:26" ht="20.100000000000001" customHeight="1">
      <c r="A51" s="28"/>
      <c r="B51" s="138"/>
      <c r="C51" s="139"/>
      <c r="D51" s="139"/>
      <c r="E51" s="139"/>
      <c r="F51" s="139"/>
      <c r="G51" s="139"/>
      <c r="H51" s="139"/>
      <c r="I51" s="139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27"/>
      <c r="X51" s="13"/>
      <c r="Y51" s="13"/>
      <c r="Z51" s="13"/>
    </row>
    <row r="52" spans="1:26" ht="20.100000000000001" customHeight="1">
      <c r="A52" s="28"/>
      <c r="B52" s="138"/>
      <c r="C52" s="139"/>
      <c r="D52" s="139"/>
      <c r="E52" s="139"/>
      <c r="F52" s="139"/>
      <c r="G52" s="139"/>
      <c r="H52" s="139"/>
      <c r="I52" s="139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W52" s="27"/>
      <c r="X52" s="13"/>
      <c r="Y52" s="13"/>
      <c r="Z52" s="13"/>
    </row>
    <row r="53" spans="1:26" ht="20.100000000000001" customHeight="1">
      <c r="A53" s="28"/>
      <c r="B53" s="138" t="s">
        <v>42</v>
      </c>
      <c r="C53" s="139"/>
      <c r="D53" s="139"/>
      <c r="E53" s="139"/>
      <c r="F53" s="139"/>
      <c r="G53" s="139"/>
      <c r="H53" s="139"/>
      <c r="I53" s="139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7"/>
      <c r="W53" s="27"/>
      <c r="X53" s="13"/>
      <c r="Y53" s="13"/>
      <c r="Z53" s="13"/>
    </row>
    <row r="54" spans="1:26" ht="20.100000000000001" customHeight="1">
      <c r="A54" s="19"/>
      <c r="B54" s="514"/>
      <c r="C54" s="515"/>
      <c r="D54" s="140"/>
      <c r="E54" s="140" t="s">
        <v>15</v>
      </c>
      <c r="F54" s="140" t="s">
        <v>16</v>
      </c>
      <c r="G54" s="140" t="s">
        <v>25</v>
      </c>
      <c r="H54" s="140" t="s">
        <v>43</v>
      </c>
      <c r="I54" s="140" t="s">
        <v>44</v>
      </c>
      <c r="J54" s="141"/>
      <c r="K54" s="141"/>
      <c r="L54" s="141"/>
      <c r="M54" s="141"/>
      <c r="N54" s="141"/>
      <c r="O54" s="141"/>
      <c r="P54" s="141"/>
      <c r="Q54" s="142"/>
      <c r="R54" s="142"/>
      <c r="S54" s="142"/>
      <c r="T54" s="142"/>
      <c r="U54" s="142"/>
      <c r="V54" s="143"/>
      <c r="W54" s="27"/>
      <c r="X54" s="13"/>
      <c r="Y54" s="13"/>
      <c r="Z54" s="13"/>
    </row>
    <row r="55" spans="1:26" ht="20.100000000000001" customHeight="1">
      <c r="A55" s="13"/>
      <c r="B55" s="512" t="s">
        <v>57</v>
      </c>
      <c r="C55" s="513"/>
      <c r="D55" s="513"/>
      <c r="E55" s="144"/>
      <c r="F55" s="144"/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146"/>
      <c r="S55" s="146"/>
      <c r="T55" s="146"/>
      <c r="U55" s="146"/>
      <c r="V55" s="147"/>
      <c r="W55" s="27"/>
      <c r="X55" s="13"/>
      <c r="Y55" s="13"/>
      <c r="Z55" s="13"/>
    </row>
    <row r="56" spans="1:26" ht="20.100000000000001" customHeight="1">
      <c r="A56" s="13"/>
      <c r="B56" s="509" t="s">
        <v>58</v>
      </c>
      <c r="C56" s="454"/>
      <c r="D56" s="454"/>
      <c r="E56" s="58">
        <f>'SO 01 - Fotovoltika (FVZ)35222'!L95</f>
        <v>0</v>
      </c>
      <c r="F56" s="58">
        <f>'SO 01 - Fotovoltika (FVZ)35222'!M95</f>
        <v>0</v>
      </c>
      <c r="G56" s="58">
        <f>'SO 01 - Fotovoltika (FVZ)35222'!I95</f>
        <v>0</v>
      </c>
      <c r="H56" s="148">
        <f>'SO 01 - Fotovoltika (FVZ)35222'!S95</f>
        <v>0</v>
      </c>
      <c r="I56" s="148">
        <f>'SO 01 - Fotovoltika (FVZ)35222'!V95</f>
        <v>0</v>
      </c>
      <c r="J56" s="148"/>
      <c r="K56" s="148"/>
      <c r="L56" s="148"/>
      <c r="M56" s="148"/>
      <c r="N56" s="148"/>
      <c r="O56" s="148"/>
      <c r="P56" s="148"/>
      <c r="Q56" s="13"/>
      <c r="R56" s="13"/>
      <c r="S56" s="13"/>
      <c r="T56" s="13"/>
      <c r="U56" s="13"/>
      <c r="V56" s="149"/>
      <c r="W56" s="27"/>
      <c r="X56" s="13"/>
      <c r="Y56" s="13"/>
      <c r="Z56" s="13"/>
    </row>
    <row r="57" spans="1:26" ht="20.100000000000001" customHeight="1">
      <c r="A57" s="13"/>
      <c r="B57" s="510" t="s">
        <v>57</v>
      </c>
      <c r="C57" s="511"/>
      <c r="D57" s="511"/>
      <c r="E57" s="150">
        <f>'SO 01 - Fotovoltika (FVZ)35222'!L97</f>
        <v>0</v>
      </c>
      <c r="F57" s="150">
        <f>'SO 01 - Fotovoltika (FVZ)35222'!M97</f>
        <v>0</v>
      </c>
      <c r="G57" s="150">
        <f>'SO 01 - Fotovoltika (FVZ)35222'!I97</f>
        <v>0</v>
      </c>
      <c r="H57" s="151">
        <f>'SO 01 - Fotovoltika (FVZ)35222'!S97</f>
        <v>0</v>
      </c>
      <c r="I57" s="151">
        <f>'SO 01 - Fotovoltika (FVZ)35222'!V97</f>
        <v>0</v>
      </c>
      <c r="J57" s="151"/>
      <c r="K57" s="151"/>
      <c r="L57" s="151"/>
      <c r="M57" s="151"/>
      <c r="N57" s="151"/>
      <c r="O57" s="151"/>
      <c r="P57" s="151"/>
      <c r="Q57" s="13"/>
      <c r="R57" s="13"/>
      <c r="S57" s="13"/>
      <c r="T57" s="13"/>
      <c r="U57" s="13"/>
      <c r="V57" s="149"/>
      <c r="W57" s="27"/>
      <c r="X57" s="13"/>
      <c r="Y57" s="13"/>
      <c r="Z57" s="13"/>
    </row>
    <row r="58" spans="1:26" ht="20.100000000000001" customHeight="1">
      <c r="A58" s="13"/>
      <c r="B58" s="509"/>
      <c r="C58" s="454"/>
      <c r="D58" s="454"/>
      <c r="E58" s="58"/>
      <c r="F58" s="58"/>
      <c r="G58" s="58"/>
      <c r="H58" s="148"/>
      <c r="I58" s="148"/>
      <c r="J58" s="148"/>
      <c r="K58" s="148"/>
      <c r="L58" s="148"/>
      <c r="M58" s="148"/>
      <c r="N58" s="148"/>
      <c r="O58" s="148"/>
      <c r="P58" s="148"/>
      <c r="Q58" s="13"/>
      <c r="R58" s="13"/>
      <c r="S58" s="13"/>
      <c r="T58" s="13"/>
      <c r="U58" s="13"/>
      <c r="V58" s="149"/>
      <c r="W58" s="27"/>
      <c r="X58" s="13"/>
      <c r="Y58" s="13"/>
      <c r="Z58" s="13"/>
    </row>
    <row r="59" spans="1:26" ht="20.100000000000001" customHeight="1">
      <c r="A59" s="152"/>
      <c r="B59" s="523" t="s">
        <v>59</v>
      </c>
      <c r="C59" s="524"/>
      <c r="D59" s="524"/>
      <c r="E59" s="153">
        <f>'SO 01 - Fotovoltika (FVZ)35222'!L98</f>
        <v>0</v>
      </c>
      <c r="F59" s="153">
        <f>'SO 01 - Fotovoltika (FVZ)35222'!M98</f>
        <v>0</v>
      </c>
      <c r="G59" s="153">
        <f>'SO 01 - Fotovoltika (FVZ)35222'!I98</f>
        <v>0</v>
      </c>
      <c r="H59" s="154">
        <f>'SO 01 - Fotovoltika (FVZ)35222'!S98</f>
        <v>0</v>
      </c>
      <c r="I59" s="154">
        <f>'SO 01 - Fotovoltika (FVZ)35222'!V98</f>
        <v>0</v>
      </c>
      <c r="J59" s="155"/>
      <c r="K59" s="155"/>
      <c r="L59" s="155"/>
      <c r="M59" s="155"/>
      <c r="N59" s="155"/>
      <c r="O59" s="155"/>
      <c r="P59" s="155"/>
      <c r="Q59" s="156"/>
      <c r="R59" s="156"/>
      <c r="S59" s="156"/>
      <c r="T59" s="156"/>
      <c r="U59" s="156"/>
      <c r="V59" s="157"/>
      <c r="W59" s="27"/>
      <c r="X59" s="13"/>
      <c r="Y59" s="13"/>
      <c r="Z59" s="13"/>
    </row>
    <row r="60" spans="1:26" ht="20.100000000000001" customHeight="1">
      <c r="A60" s="126"/>
      <c r="B60" s="126"/>
      <c r="C60" s="126"/>
      <c r="D60" s="126"/>
      <c r="E60" s="158"/>
      <c r="F60" s="158"/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26"/>
      <c r="R60" s="126"/>
      <c r="S60" s="126"/>
      <c r="T60" s="126"/>
      <c r="U60" s="126"/>
      <c r="V60" s="126"/>
      <c r="W60" s="27"/>
      <c r="X60" s="13"/>
      <c r="Y60" s="13"/>
      <c r="Z60" s="13"/>
    </row>
    <row r="61" spans="1:26" ht="20.100000000000001" customHeight="1">
      <c r="A61" s="126"/>
      <c r="B61" s="126"/>
      <c r="C61" s="126"/>
      <c r="D61" s="126"/>
      <c r="E61" s="158"/>
      <c r="F61" s="158"/>
      <c r="G61" s="158"/>
      <c r="H61" s="159"/>
      <c r="I61" s="159"/>
      <c r="J61" s="159"/>
      <c r="K61" s="159"/>
      <c r="L61" s="159"/>
      <c r="M61" s="159"/>
      <c r="N61" s="159"/>
      <c r="O61" s="159"/>
      <c r="P61" s="159"/>
      <c r="Q61" s="126"/>
      <c r="R61" s="126"/>
      <c r="S61" s="126"/>
      <c r="T61" s="126"/>
      <c r="U61" s="126"/>
      <c r="V61" s="126"/>
      <c r="W61" s="27"/>
      <c r="X61" s="13"/>
      <c r="Y61" s="13"/>
      <c r="Z61" s="13"/>
    </row>
    <row r="62" spans="1:26" ht="20.100000000000001" customHeight="1">
      <c r="A62" s="126"/>
      <c r="B62" s="9"/>
      <c r="C62" s="9"/>
      <c r="D62" s="9"/>
      <c r="E62" s="160"/>
      <c r="F62" s="160"/>
      <c r="G62" s="160"/>
      <c r="H62" s="161"/>
      <c r="I62" s="161"/>
      <c r="J62" s="161"/>
      <c r="K62" s="161"/>
      <c r="L62" s="161"/>
      <c r="M62" s="161"/>
      <c r="N62" s="161"/>
      <c r="O62" s="161"/>
      <c r="P62" s="161"/>
      <c r="Q62" s="9"/>
      <c r="R62" s="9"/>
      <c r="S62" s="9"/>
      <c r="T62" s="9"/>
      <c r="U62" s="9"/>
      <c r="V62" s="9"/>
      <c r="W62" s="27"/>
      <c r="X62" s="13"/>
      <c r="Y62" s="13"/>
      <c r="Z62" s="13"/>
    </row>
    <row r="63" spans="1:26" ht="35.1" customHeight="1">
      <c r="A63" s="13"/>
      <c r="B63" s="525" t="s">
        <v>60</v>
      </c>
      <c r="C63" s="526"/>
      <c r="D63" s="526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7"/>
      <c r="W63" s="27"/>
      <c r="X63" s="13"/>
      <c r="Y63" s="13"/>
      <c r="Z63" s="13"/>
    </row>
    <row r="64" spans="1:26" ht="20.100000000000001" customHeight="1">
      <c r="A64" s="33"/>
      <c r="B64" s="122"/>
      <c r="C64" s="124"/>
      <c r="D64" s="124"/>
      <c r="E64" s="162"/>
      <c r="F64" s="162"/>
      <c r="G64" s="162"/>
      <c r="H64" s="163"/>
      <c r="I64" s="163"/>
      <c r="J64" s="163"/>
      <c r="K64" s="163"/>
      <c r="L64" s="163"/>
      <c r="M64" s="163"/>
      <c r="N64" s="163"/>
      <c r="O64" s="163"/>
      <c r="P64" s="163"/>
      <c r="Q64" s="124"/>
      <c r="R64" s="124"/>
      <c r="S64" s="124"/>
      <c r="T64" s="124"/>
      <c r="U64" s="124"/>
      <c r="V64" s="125"/>
      <c r="W64" s="27"/>
      <c r="X64" s="13"/>
      <c r="Y64" s="13"/>
      <c r="Z64" s="13"/>
    </row>
    <row r="65" spans="1:26" ht="20.100000000000001" customHeight="1">
      <c r="A65" s="164"/>
      <c r="B65" s="506" t="s">
        <v>9</v>
      </c>
      <c r="C65" s="507"/>
      <c r="D65" s="507"/>
      <c r="E65" s="508"/>
      <c r="F65" s="165"/>
      <c r="G65" s="165"/>
      <c r="H65" s="166" t="s">
        <v>6</v>
      </c>
      <c r="I65" s="529"/>
      <c r="J65" s="530"/>
      <c r="K65" s="530"/>
      <c r="L65" s="530"/>
      <c r="M65" s="530"/>
      <c r="N65" s="530"/>
      <c r="O65" s="530"/>
      <c r="P65" s="531"/>
      <c r="Q65" s="105"/>
      <c r="R65" s="105"/>
      <c r="S65" s="105"/>
      <c r="T65" s="105"/>
      <c r="U65" s="105"/>
      <c r="V65" s="106"/>
      <c r="W65" s="27"/>
      <c r="X65" s="13"/>
      <c r="Y65" s="13"/>
      <c r="Z65" s="13"/>
    </row>
    <row r="66" spans="1:26" ht="20.100000000000001" customHeight="1">
      <c r="A66" s="164"/>
      <c r="B66" s="494" t="s">
        <v>12</v>
      </c>
      <c r="C66" s="495"/>
      <c r="D66" s="495"/>
      <c r="E66" s="496"/>
      <c r="F66" s="167"/>
      <c r="G66" s="167"/>
      <c r="H66" s="168" t="s">
        <v>4</v>
      </c>
      <c r="I66" s="168"/>
      <c r="J66" s="159"/>
      <c r="K66" s="159"/>
      <c r="L66" s="159"/>
      <c r="M66" s="159"/>
      <c r="N66" s="159"/>
      <c r="O66" s="159"/>
      <c r="P66" s="159"/>
      <c r="Q66" s="126"/>
      <c r="R66" s="126"/>
      <c r="S66" s="126"/>
      <c r="T66" s="126"/>
      <c r="U66" s="126"/>
      <c r="V66" s="127"/>
      <c r="W66" s="27"/>
      <c r="X66" s="13"/>
      <c r="Y66" s="13"/>
      <c r="Z66" s="13"/>
    </row>
    <row r="67" spans="1:26" ht="20.100000000000001" customHeight="1">
      <c r="A67" s="164"/>
      <c r="B67" s="494" t="s">
        <v>13</v>
      </c>
      <c r="C67" s="495"/>
      <c r="D67" s="495"/>
      <c r="E67" s="496"/>
      <c r="F67" s="167"/>
      <c r="G67" s="167"/>
      <c r="H67" s="168" t="s">
        <v>61</v>
      </c>
      <c r="I67" s="168" t="s">
        <v>8</v>
      </c>
      <c r="J67" s="159"/>
      <c r="K67" s="159"/>
      <c r="L67" s="159"/>
      <c r="M67" s="159"/>
      <c r="N67" s="159"/>
      <c r="O67" s="159"/>
      <c r="P67" s="159"/>
      <c r="Q67" s="126"/>
      <c r="R67" s="126"/>
      <c r="S67" s="126"/>
      <c r="T67" s="126"/>
      <c r="U67" s="126"/>
      <c r="V67" s="127"/>
      <c r="W67" s="27"/>
      <c r="X67" s="13"/>
      <c r="Y67" s="13"/>
      <c r="Z67" s="13"/>
    </row>
    <row r="68" spans="1:26" ht="20.100000000000001" customHeight="1">
      <c r="A68" s="33"/>
      <c r="B68" s="138" t="s">
        <v>62</v>
      </c>
      <c r="C68" s="169"/>
      <c r="D68" s="169"/>
      <c r="E68" s="170"/>
      <c r="F68" s="170"/>
      <c r="G68" s="170"/>
      <c r="H68" s="171"/>
      <c r="I68" s="171"/>
      <c r="J68" s="159"/>
      <c r="K68" s="159"/>
      <c r="L68" s="159"/>
      <c r="M68" s="159"/>
      <c r="N68" s="159"/>
      <c r="O68" s="159"/>
      <c r="P68" s="159"/>
      <c r="Q68" s="126"/>
      <c r="R68" s="126"/>
      <c r="S68" s="126"/>
      <c r="T68" s="126"/>
      <c r="U68" s="126"/>
      <c r="V68" s="127"/>
      <c r="W68" s="27"/>
      <c r="X68" s="13"/>
      <c r="Y68" s="13"/>
      <c r="Z68" s="13"/>
    </row>
    <row r="69" spans="1:26" ht="20.100000000000001" customHeight="1">
      <c r="A69" s="33"/>
      <c r="B69" s="138" t="s">
        <v>866</v>
      </c>
      <c r="C69" s="169"/>
      <c r="D69" s="169"/>
      <c r="E69" s="170"/>
      <c r="F69" s="170"/>
      <c r="G69" s="170"/>
      <c r="H69" s="171"/>
      <c r="I69" s="171"/>
      <c r="J69" s="159"/>
      <c r="K69" s="159"/>
      <c r="L69" s="159"/>
      <c r="M69" s="159"/>
      <c r="N69" s="159"/>
      <c r="O69" s="159"/>
      <c r="P69" s="159"/>
      <c r="Q69" s="126"/>
      <c r="R69" s="126"/>
      <c r="S69" s="126"/>
      <c r="T69" s="126"/>
      <c r="U69" s="126"/>
      <c r="V69" s="127"/>
      <c r="W69" s="27"/>
      <c r="X69" s="13"/>
      <c r="Y69" s="13"/>
      <c r="Z69" s="13"/>
    </row>
    <row r="70" spans="1:26" ht="20.100000000000001" customHeight="1">
      <c r="A70" s="33"/>
      <c r="B70" s="138"/>
      <c r="C70" s="169"/>
      <c r="D70" s="169"/>
      <c r="E70" s="170"/>
      <c r="F70" s="170"/>
      <c r="G70" s="170"/>
      <c r="H70" s="171"/>
      <c r="I70" s="171"/>
      <c r="J70" s="159"/>
      <c r="K70" s="159"/>
      <c r="L70" s="159"/>
      <c r="M70" s="159"/>
      <c r="N70" s="159"/>
      <c r="O70" s="159"/>
      <c r="P70" s="159"/>
      <c r="Q70" s="126"/>
      <c r="R70" s="126"/>
      <c r="S70" s="126"/>
      <c r="T70" s="126"/>
      <c r="U70" s="126"/>
      <c r="V70" s="127"/>
      <c r="W70" s="27"/>
      <c r="X70" s="13"/>
      <c r="Y70" s="13"/>
      <c r="Z70" s="13"/>
    </row>
    <row r="71" spans="1:26" ht="20.100000000000001" customHeight="1">
      <c r="A71" s="33"/>
      <c r="B71" s="138"/>
      <c r="C71" s="169"/>
      <c r="D71" s="169"/>
      <c r="E71" s="170"/>
      <c r="F71" s="170"/>
      <c r="G71" s="170"/>
      <c r="H71" s="171"/>
      <c r="I71" s="171"/>
      <c r="J71" s="159"/>
      <c r="K71" s="159"/>
      <c r="L71" s="159"/>
      <c r="M71" s="159"/>
      <c r="N71" s="159"/>
      <c r="O71" s="159"/>
      <c r="P71" s="159"/>
      <c r="Q71" s="126"/>
      <c r="R71" s="126"/>
      <c r="S71" s="126"/>
      <c r="T71" s="126"/>
      <c r="U71" s="126"/>
      <c r="V71" s="127"/>
      <c r="W71" s="27"/>
      <c r="X71" s="13"/>
      <c r="Y71" s="13"/>
      <c r="Z71" s="13"/>
    </row>
    <row r="72" spans="1:26" ht="20.100000000000001" customHeight="1">
      <c r="A72" s="33"/>
      <c r="B72" s="172" t="s">
        <v>42</v>
      </c>
      <c r="C72" s="173"/>
      <c r="D72" s="173"/>
      <c r="E72" s="170"/>
      <c r="F72" s="170"/>
      <c r="G72" s="170"/>
      <c r="H72" s="171"/>
      <c r="I72" s="171"/>
      <c r="J72" s="159"/>
      <c r="K72" s="159"/>
      <c r="L72" s="159"/>
      <c r="M72" s="159"/>
      <c r="N72" s="159"/>
      <c r="O72" s="159"/>
      <c r="P72" s="159"/>
      <c r="Q72" s="126"/>
      <c r="R72" s="126"/>
      <c r="S72" s="126"/>
      <c r="T72" s="126"/>
      <c r="U72" s="126"/>
      <c r="V72" s="127"/>
      <c r="W72" s="27"/>
      <c r="X72" s="13"/>
      <c r="Y72" s="13"/>
      <c r="Z72" s="13"/>
    </row>
    <row r="73" spans="1:26">
      <c r="A73" s="19"/>
      <c r="B73" s="174" t="s">
        <v>63</v>
      </c>
      <c r="C73" s="140" t="s">
        <v>64</v>
      </c>
      <c r="D73" s="140" t="s">
        <v>65</v>
      </c>
      <c r="E73" s="175"/>
      <c r="F73" s="175" t="s">
        <v>66</v>
      </c>
      <c r="G73" s="175" t="s">
        <v>67</v>
      </c>
      <c r="H73" s="176" t="s">
        <v>68</v>
      </c>
      <c r="I73" s="176" t="s">
        <v>69</v>
      </c>
      <c r="J73" s="176"/>
      <c r="K73" s="176"/>
      <c r="L73" s="176"/>
      <c r="M73" s="176"/>
      <c r="N73" s="176"/>
      <c r="O73" s="176"/>
      <c r="P73" s="176" t="s">
        <v>70</v>
      </c>
      <c r="Q73" s="140"/>
      <c r="R73" s="140"/>
      <c r="S73" s="140" t="s">
        <v>71</v>
      </c>
      <c r="T73" s="140"/>
      <c r="U73" s="140"/>
      <c r="V73" s="177" t="s">
        <v>72</v>
      </c>
      <c r="W73" s="27"/>
      <c r="X73" s="13"/>
      <c r="Y73" s="13"/>
      <c r="Z73" s="13"/>
    </row>
    <row r="74" spans="1:26">
      <c r="A74" s="13"/>
      <c r="B74" s="48"/>
      <c r="C74" s="178"/>
      <c r="D74" s="513" t="s">
        <v>57</v>
      </c>
      <c r="E74" s="513"/>
      <c r="F74" s="144"/>
      <c r="G74" s="179"/>
      <c r="H74" s="144"/>
      <c r="I74" s="144"/>
      <c r="J74" s="145"/>
      <c r="K74" s="145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80"/>
      <c r="W74" s="27"/>
      <c r="X74" s="13"/>
      <c r="Y74" s="13"/>
      <c r="Z74" s="13"/>
    </row>
    <row r="75" spans="1:26">
      <c r="A75" s="13"/>
      <c r="B75" s="55"/>
      <c r="C75" s="181" t="s">
        <v>294</v>
      </c>
      <c r="D75" s="519" t="s">
        <v>295</v>
      </c>
      <c r="E75" s="519"/>
      <c r="F75" s="58"/>
      <c r="G75" s="182"/>
      <c r="H75" s="58"/>
      <c r="I75" s="58"/>
      <c r="J75" s="148"/>
      <c r="K75" s="148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3"/>
      <c r="W75" s="27"/>
      <c r="X75" s="13"/>
      <c r="Y75" s="13"/>
      <c r="Z75" s="13"/>
    </row>
    <row r="76" spans="1:26" ht="24.95" customHeight="1">
      <c r="A76" s="184"/>
      <c r="B76" s="185">
        <v>1</v>
      </c>
      <c r="C76" s="186" t="s">
        <v>867</v>
      </c>
      <c r="D76" s="520" t="s">
        <v>868</v>
      </c>
      <c r="E76" s="520"/>
      <c r="F76" s="187" t="s">
        <v>256</v>
      </c>
      <c r="G76" s="188">
        <v>24</v>
      </c>
      <c r="H76" s="189"/>
      <c r="I76" s="187">
        <f t="shared" ref="I76:I94" si="0">ROUND(G76*(H76),2)</f>
        <v>0</v>
      </c>
      <c r="J76" s="190">
        <f t="shared" ref="J76:J94" si="1">ROUND(G76*(N76),2)</f>
        <v>0</v>
      </c>
      <c r="K76" s="148">
        <f t="shared" ref="K76:K94" si="2">ROUND(G76*(O76),2)</f>
        <v>0</v>
      </c>
      <c r="L76" s="182">
        <f t="shared" ref="L76:L94" si="3">ROUND(G76*(H76),2)</f>
        <v>0</v>
      </c>
      <c r="M76" s="182"/>
      <c r="N76" s="182">
        <v>0</v>
      </c>
      <c r="O76" s="182"/>
      <c r="P76" s="182">
        <v>0</v>
      </c>
      <c r="Q76" s="182"/>
      <c r="R76" s="182">
        <v>0</v>
      </c>
      <c r="S76" s="182">
        <f t="shared" ref="S76:S94" si="4">ROUND(G76*(P76),3)</f>
        <v>0</v>
      </c>
      <c r="T76" s="182"/>
      <c r="U76" s="182"/>
      <c r="V76" s="183">
        <f t="shared" ref="V76:V94" si="5">ROUND(G76*(X76),3)</f>
        <v>0</v>
      </c>
      <c r="W76" s="27"/>
      <c r="X76" s="13">
        <v>0</v>
      </c>
      <c r="Y76" s="13"/>
      <c r="Z76" s="13">
        <v>0</v>
      </c>
    </row>
    <row r="77" spans="1:26" ht="24.95" customHeight="1">
      <c r="A77" s="204"/>
      <c r="B77" s="205">
        <v>2</v>
      </c>
      <c r="C77" s="206" t="s">
        <v>869</v>
      </c>
      <c r="D77" s="532" t="s">
        <v>870</v>
      </c>
      <c r="E77" s="532"/>
      <c r="F77" s="208" t="s">
        <v>256</v>
      </c>
      <c r="G77" s="209">
        <v>24</v>
      </c>
      <c r="H77" s="210"/>
      <c r="I77" s="208">
        <f t="shared" si="0"/>
        <v>0</v>
      </c>
      <c r="J77" s="211">
        <f t="shared" si="1"/>
        <v>0</v>
      </c>
      <c r="K77" s="196">
        <f t="shared" si="2"/>
        <v>0</v>
      </c>
      <c r="L77" s="195">
        <f t="shared" si="3"/>
        <v>0</v>
      </c>
      <c r="M77" s="195"/>
      <c r="N77" s="195">
        <v>0</v>
      </c>
      <c r="O77" s="195"/>
      <c r="P77" s="195">
        <v>0</v>
      </c>
      <c r="Q77" s="195"/>
      <c r="R77" s="195">
        <v>0</v>
      </c>
      <c r="S77" s="195">
        <f t="shared" si="4"/>
        <v>0</v>
      </c>
      <c r="T77" s="195"/>
      <c r="U77" s="195"/>
      <c r="V77" s="197">
        <f t="shared" si="5"/>
        <v>0</v>
      </c>
      <c r="W77" s="198"/>
      <c r="X77" s="191">
        <v>0</v>
      </c>
      <c r="Y77" s="191"/>
      <c r="Z77" s="191">
        <v>0</v>
      </c>
    </row>
    <row r="78" spans="1:26" ht="24.95" customHeight="1">
      <c r="A78" s="204"/>
      <c r="B78" s="205">
        <v>3</v>
      </c>
      <c r="C78" s="206" t="s">
        <v>871</v>
      </c>
      <c r="D78" s="532" t="s">
        <v>872</v>
      </c>
      <c r="E78" s="532"/>
      <c r="F78" s="208" t="s">
        <v>256</v>
      </c>
      <c r="G78" s="209">
        <v>1</v>
      </c>
      <c r="H78" s="210"/>
      <c r="I78" s="208">
        <f t="shared" si="0"/>
        <v>0</v>
      </c>
      <c r="J78" s="211">
        <f t="shared" si="1"/>
        <v>0</v>
      </c>
      <c r="K78" s="196">
        <f t="shared" si="2"/>
        <v>0</v>
      </c>
      <c r="L78" s="195">
        <f t="shared" si="3"/>
        <v>0</v>
      </c>
      <c r="M78" s="195"/>
      <c r="N78" s="195">
        <v>0</v>
      </c>
      <c r="O78" s="195"/>
      <c r="P78" s="195">
        <v>0</v>
      </c>
      <c r="Q78" s="195"/>
      <c r="R78" s="195">
        <v>0</v>
      </c>
      <c r="S78" s="195">
        <f t="shared" si="4"/>
        <v>0</v>
      </c>
      <c r="T78" s="195"/>
      <c r="U78" s="195"/>
      <c r="V78" s="197">
        <f t="shared" si="5"/>
        <v>0</v>
      </c>
      <c r="W78" s="198"/>
      <c r="X78" s="191">
        <v>0</v>
      </c>
      <c r="Y78" s="191"/>
      <c r="Z78" s="191">
        <v>0</v>
      </c>
    </row>
    <row r="79" spans="1:26" ht="24.95" customHeight="1">
      <c r="A79" s="204"/>
      <c r="B79" s="205">
        <v>6</v>
      </c>
      <c r="C79" s="206" t="s">
        <v>873</v>
      </c>
      <c r="D79" s="532" t="s">
        <v>874</v>
      </c>
      <c r="E79" s="532"/>
      <c r="F79" s="208" t="s">
        <v>256</v>
      </c>
      <c r="G79" s="209">
        <v>1</v>
      </c>
      <c r="H79" s="210"/>
      <c r="I79" s="208">
        <f t="shared" si="0"/>
        <v>0</v>
      </c>
      <c r="J79" s="211">
        <f t="shared" si="1"/>
        <v>0</v>
      </c>
      <c r="K79" s="196">
        <f t="shared" si="2"/>
        <v>0</v>
      </c>
      <c r="L79" s="195">
        <f t="shared" si="3"/>
        <v>0</v>
      </c>
      <c r="M79" s="195"/>
      <c r="N79" s="195">
        <v>0</v>
      </c>
      <c r="O79" s="195"/>
      <c r="P79" s="195">
        <v>0</v>
      </c>
      <c r="Q79" s="195"/>
      <c r="R79" s="195">
        <v>0</v>
      </c>
      <c r="S79" s="195">
        <f t="shared" si="4"/>
        <v>0</v>
      </c>
      <c r="T79" s="195"/>
      <c r="U79" s="195"/>
      <c r="V79" s="197">
        <f t="shared" si="5"/>
        <v>0</v>
      </c>
      <c r="W79" s="198"/>
      <c r="X79" s="191">
        <v>0</v>
      </c>
      <c r="Y79" s="191"/>
      <c r="Z79" s="191">
        <v>0</v>
      </c>
    </row>
    <row r="80" spans="1:26" ht="24.95" customHeight="1">
      <c r="A80" s="204"/>
      <c r="B80" s="205">
        <v>7</v>
      </c>
      <c r="C80" s="206" t="s">
        <v>875</v>
      </c>
      <c r="D80" s="532" t="s">
        <v>876</v>
      </c>
      <c r="E80" s="532"/>
      <c r="F80" s="208" t="s">
        <v>256</v>
      </c>
      <c r="G80" s="209">
        <v>1</v>
      </c>
      <c r="H80" s="210"/>
      <c r="I80" s="208">
        <f t="shared" si="0"/>
        <v>0</v>
      </c>
      <c r="J80" s="211">
        <f t="shared" si="1"/>
        <v>0</v>
      </c>
      <c r="K80" s="196">
        <f t="shared" si="2"/>
        <v>0</v>
      </c>
      <c r="L80" s="195">
        <f t="shared" si="3"/>
        <v>0</v>
      </c>
      <c r="M80" s="195"/>
      <c r="N80" s="195">
        <v>0</v>
      </c>
      <c r="O80" s="195"/>
      <c r="P80" s="195">
        <v>0</v>
      </c>
      <c r="Q80" s="195"/>
      <c r="R80" s="195">
        <v>0</v>
      </c>
      <c r="S80" s="195">
        <f t="shared" si="4"/>
        <v>0</v>
      </c>
      <c r="T80" s="195"/>
      <c r="U80" s="195"/>
      <c r="V80" s="197">
        <f t="shared" si="5"/>
        <v>0</v>
      </c>
      <c r="W80" s="198"/>
      <c r="X80" s="191">
        <v>0</v>
      </c>
      <c r="Y80" s="191"/>
      <c r="Z80" s="191">
        <v>0</v>
      </c>
    </row>
    <row r="81" spans="1:26" ht="24.95" customHeight="1">
      <c r="A81" s="204"/>
      <c r="B81" s="205">
        <v>8</v>
      </c>
      <c r="C81" s="206" t="s">
        <v>877</v>
      </c>
      <c r="D81" s="532" t="s">
        <v>878</v>
      </c>
      <c r="E81" s="532"/>
      <c r="F81" s="208" t="s">
        <v>735</v>
      </c>
      <c r="G81" s="209">
        <v>160</v>
      </c>
      <c r="H81" s="210"/>
      <c r="I81" s="208">
        <f t="shared" si="0"/>
        <v>0</v>
      </c>
      <c r="J81" s="211">
        <f t="shared" si="1"/>
        <v>0</v>
      </c>
      <c r="K81" s="196">
        <f t="shared" si="2"/>
        <v>0</v>
      </c>
      <c r="L81" s="195">
        <f t="shared" si="3"/>
        <v>0</v>
      </c>
      <c r="M81" s="195"/>
      <c r="N81" s="195">
        <v>0</v>
      </c>
      <c r="O81" s="195"/>
      <c r="P81" s="195">
        <v>0</v>
      </c>
      <c r="Q81" s="195"/>
      <c r="R81" s="195">
        <v>0</v>
      </c>
      <c r="S81" s="195">
        <f t="shared" si="4"/>
        <v>0</v>
      </c>
      <c r="T81" s="195"/>
      <c r="U81" s="195"/>
      <c r="V81" s="197">
        <f t="shared" si="5"/>
        <v>0</v>
      </c>
      <c r="W81" s="198"/>
      <c r="X81" s="191">
        <v>0</v>
      </c>
      <c r="Y81" s="191"/>
      <c r="Z81" s="191">
        <v>0</v>
      </c>
    </row>
    <row r="82" spans="1:26" ht="24.95" customHeight="1">
      <c r="A82" s="204"/>
      <c r="B82" s="205">
        <v>9</v>
      </c>
      <c r="C82" s="206" t="s">
        <v>879</v>
      </c>
      <c r="D82" s="532" t="s">
        <v>880</v>
      </c>
      <c r="E82" s="532"/>
      <c r="F82" s="208" t="s">
        <v>735</v>
      </c>
      <c r="G82" s="209">
        <v>40</v>
      </c>
      <c r="H82" s="210"/>
      <c r="I82" s="208">
        <f t="shared" si="0"/>
        <v>0</v>
      </c>
      <c r="J82" s="211">
        <f t="shared" si="1"/>
        <v>0</v>
      </c>
      <c r="K82" s="196">
        <f t="shared" si="2"/>
        <v>0</v>
      </c>
      <c r="L82" s="195">
        <f t="shared" si="3"/>
        <v>0</v>
      </c>
      <c r="M82" s="195"/>
      <c r="N82" s="195">
        <v>0</v>
      </c>
      <c r="O82" s="195"/>
      <c r="P82" s="195">
        <v>0</v>
      </c>
      <c r="Q82" s="195"/>
      <c r="R82" s="195">
        <v>0</v>
      </c>
      <c r="S82" s="195">
        <f t="shared" si="4"/>
        <v>0</v>
      </c>
      <c r="T82" s="195"/>
      <c r="U82" s="195"/>
      <c r="V82" s="197">
        <f t="shared" si="5"/>
        <v>0</v>
      </c>
      <c r="W82" s="198"/>
      <c r="X82" s="191">
        <v>0</v>
      </c>
      <c r="Y82" s="191"/>
      <c r="Z82" s="191">
        <v>0</v>
      </c>
    </row>
    <row r="83" spans="1:26" ht="24.95" customHeight="1">
      <c r="A83" s="204"/>
      <c r="B83" s="205">
        <v>10</v>
      </c>
      <c r="C83" s="206" t="s">
        <v>881</v>
      </c>
      <c r="D83" s="532" t="s">
        <v>882</v>
      </c>
      <c r="E83" s="532"/>
      <c r="F83" s="208" t="s">
        <v>735</v>
      </c>
      <c r="G83" s="209">
        <v>20</v>
      </c>
      <c r="H83" s="210"/>
      <c r="I83" s="208">
        <f t="shared" si="0"/>
        <v>0</v>
      </c>
      <c r="J83" s="211">
        <f t="shared" si="1"/>
        <v>0</v>
      </c>
      <c r="K83" s="196">
        <f t="shared" si="2"/>
        <v>0</v>
      </c>
      <c r="L83" s="195">
        <f t="shared" si="3"/>
        <v>0</v>
      </c>
      <c r="M83" s="195"/>
      <c r="N83" s="195">
        <v>0</v>
      </c>
      <c r="O83" s="195"/>
      <c r="P83" s="195">
        <v>0</v>
      </c>
      <c r="Q83" s="195"/>
      <c r="R83" s="195">
        <v>0</v>
      </c>
      <c r="S83" s="195">
        <f t="shared" si="4"/>
        <v>0</v>
      </c>
      <c r="T83" s="195"/>
      <c r="U83" s="195"/>
      <c r="V83" s="197">
        <f t="shared" si="5"/>
        <v>0</v>
      </c>
      <c r="W83" s="198"/>
      <c r="X83" s="191">
        <v>0</v>
      </c>
      <c r="Y83" s="191"/>
      <c r="Z83" s="191">
        <v>0</v>
      </c>
    </row>
    <row r="84" spans="1:26" ht="24.95" customHeight="1">
      <c r="A84" s="204"/>
      <c r="B84" s="205">
        <v>11</v>
      </c>
      <c r="C84" s="206" t="s">
        <v>883</v>
      </c>
      <c r="D84" s="532" t="s">
        <v>884</v>
      </c>
      <c r="E84" s="532"/>
      <c r="F84" s="208" t="s">
        <v>735</v>
      </c>
      <c r="G84" s="209">
        <v>20</v>
      </c>
      <c r="H84" s="210"/>
      <c r="I84" s="208">
        <f t="shared" si="0"/>
        <v>0</v>
      </c>
      <c r="J84" s="211">
        <f t="shared" si="1"/>
        <v>0</v>
      </c>
      <c r="K84" s="196">
        <f t="shared" si="2"/>
        <v>0</v>
      </c>
      <c r="L84" s="195">
        <f t="shared" si="3"/>
        <v>0</v>
      </c>
      <c r="M84" s="195"/>
      <c r="N84" s="195">
        <v>0</v>
      </c>
      <c r="O84" s="195"/>
      <c r="P84" s="195">
        <v>0</v>
      </c>
      <c r="Q84" s="195"/>
      <c r="R84" s="195">
        <v>0</v>
      </c>
      <c r="S84" s="195">
        <f t="shared" si="4"/>
        <v>0</v>
      </c>
      <c r="T84" s="195"/>
      <c r="U84" s="195"/>
      <c r="V84" s="197">
        <f t="shared" si="5"/>
        <v>0</v>
      </c>
      <c r="W84" s="198"/>
      <c r="X84" s="191">
        <v>0</v>
      </c>
      <c r="Y84" s="191"/>
      <c r="Z84" s="191">
        <v>0</v>
      </c>
    </row>
    <row r="85" spans="1:26" ht="24.95" customHeight="1">
      <c r="A85" s="204"/>
      <c r="B85" s="205">
        <v>12</v>
      </c>
      <c r="C85" s="206" t="s">
        <v>885</v>
      </c>
      <c r="D85" s="532" t="s">
        <v>886</v>
      </c>
      <c r="E85" s="532"/>
      <c r="F85" s="208" t="s">
        <v>735</v>
      </c>
      <c r="G85" s="209">
        <v>30</v>
      </c>
      <c r="H85" s="210"/>
      <c r="I85" s="208">
        <f t="shared" si="0"/>
        <v>0</v>
      </c>
      <c r="J85" s="211">
        <f t="shared" si="1"/>
        <v>0</v>
      </c>
      <c r="K85" s="196">
        <f t="shared" si="2"/>
        <v>0</v>
      </c>
      <c r="L85" s="195">
        <f t="shared" si="3"/>
        <v>0</v>
      </c>
      <c r="M85" s="195"/>
      <c r="N85" s="195">
        <v>0</v>
      </c>
      <c r="O85" s="195"/>
      <c r="P85" s="195">
        <v>0</v>
      </c>
      <c r="Q85" s="195"/>
      <c r="R85" s="195">
        <v>0</v>
      </c>
      <c r="S85" s="195">
        <f t="shared" si="4"/>
        <v>0</v>
      </c>
      <c r="T85" s="195"/>
      <c r="U85" s="195"/>
      <c r="V85" s="197">
        <f t="shared" si="5"/>
        <v>0</v>
      </c>
      <c r="W85" s="198"/>
      <c r="X85" s="191">
        <v>0</v>
      </c>
      <c r="Y85" s="191"/>
      <c r="Z85" s="191">
        <v>0</v>
      </c>
    </row>
    <row r="86" spans="1:26" ht="24.95" customHeight="1">
      <c r="A86" s="204"/>
      <c r="B86" s="205">
        <v>13</v>
      </c>
      <c r="C86" s="206" t="s">
        <v>887</v>
      </c>
      <c r="D86" s="532" t="s">
        <v>888</v>
      </c>
      <c r="E86" s="532"/>
      <c r="F86" s="208" t="s">
        <v>735</v>
      </c>
      <c r="G86" s="209">
        <v>100</v>
      </c>
      <c r="H86" s="210"/>
      <c r="I86" s="208">
        <f t="shared" si="0"/>
        <v>0</v>
      </c>
      <c r="J86" s="211">
        <f t="shared" si="1"/>
        <v>0</v>
      </c>
      <c r="K86" s="196">
        <f t="shared" si="2"/>
        <v>0</v>
      </c>
      <c r="L86" s="195">
        <f t="shared" si="3"/>
        <v>0</v>
      </c>
      <c r="M86" s="195"/>
      <c r="N86" s="195">
        <v>0</v>
      </c>
      <c r="O86" s="195"/>
      <c r="P86" s="195">
        <v>0</v>
      </c>
      <c r="Q86" s="195"/>
      <c r="R86" s="195">
        <v>0</v>
      </c>
      <c r="S86" s="195">
        <f t="shared" si="4"/>
        <v>0</v>
      </c>
      <c r="T86" s="195"/>
      <c r="U86" s="195"/>
      <c r="V86" s="197">
        <f t="shared" si="5"/>
        <v>0</v>
      </c>
      <c r="W86" s="198"/>
      <c r="X86" s="191">
        <v>0</v>
      </c>
      <c r="Y86" s="191"/>
      <c r="Z86" s="191">
        <v>0</v>
      </c>
    </row>
    <row r="87" spans="1:26" ht="24.95" customHeight="1">
      <c r="A87" s="204"/>
      <c r="B87" s="205">
        <v>14</v>
      </c>
      <c r="C87" s="206" t="s">
        <v>889</v>
      </c>
      <c r="D87" s="532" t="s">
        <v>890</v>
      </c>
      <c r="E87" s="532"/>
      <c r="F87" s="208" t="s">
        <v>256</v>
      </c>
      <c r="G87" s="209">
        <v>48</v>
      </c>
      <c r="H87" s="210"/>
      <c r="I87" s="208">
        <f t="shared" si="0"/>
        <v>0</v>
      </c>
      <c r="J87" s="211">
        <f t="shared" si="1"/>
        <v>0</v>
      </c>
      <c r="K87" s="196">
        <f t="shared" si="2"/>
        <v>0</v>
      </c>
      <c r="L87" s="195">
        <f t="shared" si="3"/>
        <v>0</v>
      </c>
      <c r="M87" s="195"/>
      <c r="N87" s="195">
        <v>0</v>
      </c>
      <c r="O87" s="195"/>
      <c r="P87" s="195">
        <v>0</v>
      </c>
      <c r="Q87" s="195"/>
      <c r="R87" s="195">
        <v>0</v>
      </c>
      <c r="S87" s="195">
        <f t="shared" si="4"/>
        <v>0</v>
      </c>
      <c r="T87" s="195"/>
      <c r="U87" s="195"/>
      <c r="V87" s="197">
        <f t="shared" si="5"/>
        <v>0</v>
      </c>
      <c r="W87" s="198"/>
      <c r="X87" s="191">
        <v>0</v>
      </c>
      <c r="Y87" s="191"/>
      <c r="Z87" s="191">
        <v>0</v>
      </c>
    </row>
    <row r="88" spans="1:26" ht="24.95" customHeight="1">
      <c r="A88" s="204"/>
      <c r="B88" s="205">
        <v>15</v>
      </c>
      <c r="C88" s="206" t="s">
        <v>891</v>
      </c>
      <c r="D88" s="532" t="s">
        <v>892</v>
      </c>
      <c r="E88" s="532"/>
      <c r="F88" s="208" t="s">
        <v>735</v>
      </c>
      <c r="G88" s="209">
        <v>20</v>
      </c>
      <c r="H88" s="210"/>
      <c r="I88" s="208">
        <f t="shared" si="0"/>
        <v>0</v>
      </c>
      <c r="J88" s="211">
        <f t="shared" si="1"/>
        <v>0</v>
      </c>
      <c r="K88" s="196">
        <f t="shared" si="2"/>
        <v>0</v>
      </c>
      <c r="L88" s="195">
        <f t="shared" si="3"/>
        <v>0</v>
      </c>
      <c r="M88" s="195"/>
      <c r="N88" s="195">
        <v>0</v>
      </c>
      <c r="O88" s="195"/>
      <c r="P88" s="195">
        <v>0</v>
      </c>
      <c r="Q88" s="195"/>
      <c r="R88" s="195">
        <v>0</v>
      </c>
      <c r="S88" s="195">
        <f t="shared" si="4"/>
        <v>0</v>
      </c>
      <c r="T88" s="195"/>
      <c r="U88" s="195"/>
      <c r="V88" s="197">
        <f t="shared" si="5"/>
        <v>0</v>
      </c>
      <c r="W88" s="198"/>
      <c r="X88" s="191">
        <v>0</v>
      </c>
      <c r="Y88" s="191"/>
      <c r="Z88" s="191">
        <v>0</v>
      </c>
    </row>
    <row r="89" spans="1:26" ht="24.95" customHeight="1">
      <c r="A89" s="204"/>
      <c r="B89" s="205">
        <v>16</v>
      </c>
      <c r="C89" s="206" t="s">
        <v>893</v>
      </c>
      <c r="D89" s="532" t="s">
        <v>894</v>
      </c>
      <c r="E89" s="532"/>
      <c r="F89" s="208" t="s">
        <v>298</v>
      </c>
      <c r="G89" s="209">
        <v>1</v>
      </c>
      <c r="H89" s="210"/>
      <c r="I89" s="208">
        <f t="shared" si="0"/>
        <v>0</v>
      </c>
      <c r="J89" s="211">
        <f t="shared" si="1"/>
        <v>0</v>
      </c>
      <c r="K89" s="196">
        <f t="shared" si="2"/>
        <v>0</v>
      </c>
      <c r="L89" s="195">
        <f t="shared" si="3"/>
        <v>0</v>
      </c>
      <c r="M89" s="195"/>
      <c r="N89" s="195">
        <v>0</v>
      </c>
      <c r="O89" s="195"/>
      <c r="P89" s="195">
        <v>0</v>
      </c>
      <c r="Q89" s="195"/>
      <c r="R89" s="195">
        <v>0</v>
      </c>
      <c r="S89" s="195">
        <f t="shared" si="4"/>
        <v>0</v>
      </c>
      <c r="T89" s="195"/>
      <c r="U89" s="195"/>
      <c r="V89" s="197">
        <f t="shared" si="5"/>
        <v>0</v>
      </c>
      <c r="W89" s="198"/>
      <c r="X89" s="191">
        <v>0</v>
      </c>
      <c r="Y89" s="191"/>
      <c r="Z89" s="191">
        <v>0</v>
      </c>
    </row>
    <row r="90" spans="1:26" ht="24.95" customHeight="1">
      <c r="A90" s="204"/>
      <c r="B90" s="205">
        <v>17</v>
      </c>
      <c r="C90" s="206" t="s">
        <v>895</v>
      </c>
      <c r="D90" s="532" t="s">
        <v>896</v>
      </c>
      <c r="E90" s="532"/>
      <c r="F90" s="208" t="s">
        <v>298</v>
      </c>
      <c r="G90" s="209">
        <v>1</v>
      </c>
      <c r="H90" s="210"/>
      <c r="I90" s="208">
        <f t="shared" si="0"/>
        <v>0</v>
      </c>
      <c r="J90" s="211">
        <f t="shared" si="1"/>
        <v>0</v>
      </c>
      <c r="K90" s="196">
        <f t="shared" si="2"/>
        <v>0</v>
      </c>
      <c r="L90" s="195">
        <f t="shared" si="3"/>
        <v>0</v>
      </c>
      <c r="M90" s="195"/>
      <c r="N90" s="195">
        <v>0</v>
      </c>
      <c r="O90" s="195"/>
      <c r="P90" s="195">
        <v>0</v>
      </c>
      <c r="Q90" s="195"/>
      <c r="R90" s="195">
        <v>0</v>
      </c>
      <c r="S90" s="195">
        <f t="shared" si="4"/>
        <v>0</v>
      </c>
      <c r="T90" s="195"/>
      <c r="U90" s="195"/>
      <c r="V90" s="197">
        <f t="shared" si="5"/>
        <v>0</v>
      </c>
      <c r="W90" s="198"/>
      <c r="X90" s="191">
        <v>0</v>
      </c>
      <c r="Y90" s="191"/>
      <c r="Z90" s="191">
        <v>0</v>
      </c>
    </row>
    <row r="91" spans="1:26" ht="24.95" customHeight="1">
      <c r="A91" s="204"/>
      <c r="B91" s="205">
        <v>18</v>
      </c>
      <c r="C91" s="206" t="s">
        <v>897</v>
      </c>
      <c r="D91" s="532" t="s">
        <v>898</v>
      </c>
      <c r="E91" s="532"/>
      <c r="F91" s="208" t="s">
        <v>298</v>
      </c>
      <c r="G91" s="209">
        <v>1</v>
      </c>
      <c r="H91" s="210"/>
      <c r="I91" s="208">
        <f t="shared" si="0"/>
        <v>0</v>
      </c>
      <c r="J91" s="211">
        <f t="shared" si="1"/>
        <v>0</v>
      </c>
      <c r="K91" s="196">
        <f t="shared" si="2"/>
        <v>0</v>
      </c>
      <c r="L91" s="195">
        <f t="shared" si="3"/>
        <v>0</v>
      </c>
      <c r="M91" s="195"/>
      <c r="N91" s="195">
        <v>0</v>
      </c>
      <c r="O91" s="195"/>
      <c r="P91" s="195">
        <v>0</v>
      </c>
      <c r="Q91" s="195"/>
      <c r="R91" s="195">
        <v>0</v>
      </c>
      <c r="S91" s="195">
        <f t="shared" si="4"/>
        <v>0</v>
      </c>
      <c r="T91" s="195"/>
      <c r="U91" s="195"/>
      <c r="V91" s="197">
        <f t="shared" si="5"/>
        <v>0</v>
      </c>
      <c r="W91" s="198"/>
      <c r="X91" s="191">
        <v>0</v>
      </c>
      <c r="Y91" s="191"/>
      <c r="Z91" s="191">
        <v>0</v>
      </c>
    </row>
    <row r="92" spans="1:26" ht="24.95" customHeight="1">
      <c r="A92" s="204"/>
      <c r="B92" s="205">
        <v>19</v>
      </c>
      <c r="C92" s="206" t="s">
        <v>899</v>
      </c>
      <c r="D92" s="532" t="s">
        <v>900</v>
      </c>
      <c r="E92" s="532"/>
      <c r="F92" s="208" t="s">
        <v>298</v>
      </c>
      <c r="G92" s="209">
        <v>1</v>
      </c>
      <c r="H92" s="210"/>
      <c r="I92" s="208">
        <f t="shared" si="0"/>
        <v>0</v>
      </c>
      <c r="J92" s="211">
        <f t="shared" si="1"/>
        <v>0</v>
      </c>
      <c r="K92" s="196">
        <f t="shared" si="2"/>
        <v>0</v>
      </c>
      <c r="L92" s="195">
        <f t="shared" si="3"/>
        <v>0</v>
      </c>
      <c r="M92" s="195"/>
      <c r="N92" s="195">
        <v>0</v>
      </c>
      <c r="O92" s="195"/>
      <c r="P92" s="195">
        <v>0</v>
      </c>
      <c r="Q92" s="195"/>
      <c r="R92" s="195">
        <v>0</v>
      </c>
      <c r="S92" s="195">
        <f t="shared" si="4"/>
        <v>0</v>
      </c>
      <c r="T92" s="195"/>
      <c r="U92" s="195"/>
      <c r="V92" s="197">
        <f t="shared" si="5"/>
        <v>0</v>
      </c>
      <c r="W92" s="198"/>
      <c r="X92" s="191">
        <v>0</v>
      </c>
      <c r="Y92" s="191"/>
      <c r="Z92" s="191">
        <v>0</v>
      </c>
    </row>
    <row r="93" spans="1:26" ht="24.95" customHeight="1">
      <c r="A93" s="204"/>
      <c r="B93" s="205">
        <v>20</v>
      </c>
      <c r="C93" s="206" t="s">
        <v>901</v>
      </c>
      <c r="D93" s="532" t="s">
        <v>902</v>
      </c>
      <c r="E93" s="532"/>
      <c r="F93" s="208" t="s">
        <v>298</v>
      </c>
      <c r="G93" s="209">
        <v>1</v>
      </c>
      <c r="H93" s="210"/>
      <c r="I93" s="208">
        <f t="shared" si="0"/>
        <v>0</v>
      </c>
      <c r="J93" s="211">
        <f t="shared" si="1"/>
        <v>0</v>
      </c>
      <c r="K93" s="196">
        <f t="shared" si="2"/>
        <v>0</v>
      </c>
      <c r="L93" s="195">
        <f t="shared" si="3"/>
        <v>0</v>
      </c>
      <c r="M93" s="195"/>
      <c r="N93" s="195">
        <v>0</v>
      </c>
      <c r="O93" s="195"/>
      <c r="P93" s="195">
        <v>0</v>
      </c>
      <c r="Q93" s="195"/>
      <c r="R93" s="195">
        <v>0</v>
      </c>
      <c r="S93" s="195">
        <f t="shared" si="4"/>
        <v>0</v>
      </c>
      <c r="T93" s="195"/>
      <c r="U93" s="195"/>
      <c r="V93" s="197">
        <f t="shared" si="5"/>
        <v>0</v>
      </c>
      <c r="W93" s="198"/>
      <c r="X93" s="191">
        <v>0</v>
      </c>
      <c r="Y93" s="191"/>
      <c r="Z93" s="191">
        <v>0</v>
      </c>
    </row>
    <row r="94" spans="1:26" ht="24.95" customHeight="1">
      <c r="A94" s="204"/>
      <c r="B94" s="205">
        <v>21</v>
      </c>
      <c r="C94" s="206" t="s">
        <v>903</v>
      </c>
      <c r="D94" s="532" t="s">
        <v>904</v>
      </c>
      <c r="E94" s="532"/>
      <c r="F94" s="208" t="s">
        <v>298</v>
      </c>
      <c r="G94" s="209">
        <v>1</v>
      </c>
      <c r="H94" s="210"/>
      <c r="I94" s="208">
        <f t="shared" si="0"/>
        <v>0</v>
      </c>
      <c r="J94" s="211">
        <f t="shared" si="1"/>
        <v>0</v>
      </c>
      <c r="K94" s="196">
        <f t="shared" si="2"/>
        <v>0</v>
      </c>
      <c r="L94" s="195">
        <f t="shared" si="3"/>
        <v>0</v>
      </c>
      <c r="M94" s="195"/>
      <c r="N94" s="195">
        <v>0</v>
      </c>
      <c r="O94" s="195"/>
      <c r="P94" s="195">
        <v>0</v>
      </c>
      <c r="Q94" s="195"/>
      <c r="R94" s="195">
        <v>0</v>
      </c>
      <c r="S94" s="195">
        <f t="shared" si="4"/>
        <v>0</v>
      </c>
      <c r="T94" s="195"/>
      <c r="U94" s="195"/>
      <c r="V94" s="197">
        <f t="shared" si="5"/>
        <v>0</v>
      </c>
      <c r="W94" s="198"/>
      <c r="X94" s="191">
        <v>0</v>
      </c>
      <c r="Y94" s="191"/>
      <c r="Z94" s="191">
        <v>0</v>
      </c>
    </row>
    <row r="95" spans="1:26">
      <c r="A95" s="191"/>
      <c r="B95" s="192"/>
      <c r="C95" s="199" t="s">
        <v>294</v>
      </c>
      <c r="D95" s="528" t="s">
        <v>295</v>
      </c>
      <c r="E95" s="528"/>
      <c r="F95" s="194"/>
      <c r="G95" s="195"/>
      <c r="H95" s="194"/>
      <c r="I95" s="200">
        <f>ROUND((SUM(I75:I94))/1,2)</f>
        <v>0</v>
      </c>
      <c r="J95" s="201"/>
      <c r="K95" s="201"/>
      <c r="L95" s="202">
        <f>ROUND((SUM(L75:L94))/1,2)</f>
        <v>0</v>
      </c>
      <c r="M95" s="202">
        <f>ROUND((SUM(M75:M94))/1,2)</f>
        <v>0</v>
      </c>
      <c r="N95" s="202"/>
      <c r="O95" s="202"/>
      <c r="P95" s="202"/>
      <c r="Q95" s="195"/>
      <c r="R95" s="195"/>
      <c r="S95" s="202">
        <f>ROUND((SUM(S75:S94))/1,2)</f>
        <v>0</v>
      </c>
      <c r="T95" s="202"/>
      <c r="U95" s="202"/>
      <c r="V95" s="203">
        <f>ROUND((SUM(V75:V94))/1,2)</f>
        <v>0</v>
      </c>
      <c r="W95" s="198"/>
      <c r="X95" s="191"/>
      <c r="Y95" s="191"/>
      <c r="Z95" s="191"/>
    </row>
    <row r="96" spans="1:26">
      <c r="A96" s="191"/>
      <c r="B96" s="192"/>
      <c r="C96" s="193"/>
      <c r="D96" s="522"/>
      <c r="E96" s="522"/>
      <c r="F96" s="194"/>
      <c r="G96" s="195"/>
      <c r="H96" s="194"/>
      <c r="I96" s="194"/>
      <c r="J96" s="196"/>
      <c r="K96" s="196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7"/>
      <c r="W96" s="198"/>
      <c r="X96" s="191"/>
      <c r="Y96" s="191"/>
      <c r="Z96" s="191"/>
    </row>
    <row r="97" spans="1:26">
      <c r="A97" s="191"/>
      <c r="B97" s="192"/>
      <c r="C97" s="193"/>
      <c r="D97" s="535" t="s">
        <v>57</v>
      </c>
      <c r="E97" s="535"/>
      <c r="F97" s="194"/>
      <c r="G97" s="195"/>
      <c r="H97" s="194"/>
      <c r="I97" s="200">
        <f>ROUND((SUM(I74:I96))/2,2)</f>
        <v>0</v>
      </c>
      <c r="J97" s="196"/>
      <c r="K97" s="196"/>
      <c r="L97" s="195">
        <f>ROUND((SUM(L74:L96))/2,2)</f>
        <v>0</v>
      </c>
      <c r="M97" s="195">
        <f>ROUND((SUM(M74:M96))/2,2)</f>
        <v>0</v>
      </c>
      <c r="N97" s="195"/>
      <c r="O97" s="195"/>
      <c r="P97" s="202"/>
      <c r="Q97" s="195"/>
      <c r="R97" s="195"/>
      <c r="S97" s="202">
        <f>ROUND((SUM(S74:S96))/2,2)</f>
        <v>0</v>
      </c>
      <c r="T97" s="195"/>
      <c r="U97" s="195"/>
      <c r="V97" s="203">
        <f>ROUND((SUM(V74:V96))/2,2)</f>
        <v>0</v>
      </c>
      <c r="W97" s="198"/>
      <c r="X97" s="191"/>
      <c r="Y97" s="191"/>
      <c r="Z97" s="191"/>
    </row>
    <row r="98" spans="1:26">
      <c r="A98" s="13"/>
      <c r="B98" s="220"/>
      <c r="C98" s="221"/>
      <c r="D98" s="518" t="s">
        <v>59</v>
      </c>
      <c r="E98" s="518"/>
      <c r="F98" s="224"/>
      <c r="G98" s="223"/>
      <c r="H98" s="224"/>
      <c r="I98" s="224">
        <f>ROUND((SUM(I74:I97))/3,2)</f>
        <v>0</v>
      </c>
      <c r="J98" s="233"/>
      <c r="K98" s="233">
        <f>ROUND((SUM(K74:K97))/3,2)</f>
        <v>0</v>
      </c>
      <c r="L98" s="223">
        <f>ROUND((SUM(L74:L97))/3,2)</f>
        <v>0</v>
      </c>
      <c r="M98" s="223">
        <f>ROUND((SUM(M74:M97))/3,2)</f>
        <v>0</v>
      </c>
      <c r="N98" s="223"/>
      <c r="O98" s="223"/>
      <c r="P98" s="223"/>
      <c r="Q98" s="223"/>
      <c r="R98" s="223"/>
      <c r="S98" s="223">
        <f>ROUND((SUM(S74:S97))/3,2)</f>
        <v>0</v>
      </c>
      <c r="T98" s="223"/>
      <c r="U98" s="223"/>
      <c r="V98" s="225">
        <f>ROUND((SUM(V74:V97))/3,2)</f>
        <v>0</v>
      </c>
      <c r="W98" s="27"/>
      <c r="X98" s="13"/>
      <c r="Y98" s="13">
        <f>(SUM(Y74:Y97))</f>
        <v>0</v>
      </c>
      <c r="Z98" s="13">
        <f>(SUM(Z74:Z97))</f>
        <v>0</v>
      </c>
    </row>
    <row r="99" spans="1:26" hidden="1">
      <c r="A99" s="13"/>
      <c r="B99" s="13"/>
      <c r="C99" s="13"/>
      <c r="D99" s="13"/>
      <c r="E99" s="58"/>
      <c r="F99" s="58"/>
      <c r="G99" s="182"/>
      <c r="H99" s="58"/>
      <c r="I99" s="58"/>
      <c r="J99" s="148"/>
      <c r="K99" s="148"/>
      <c r="L99" s="148"/>
      <c r="M99" s="148"/>
      <c r="N99" s="148"/>
      <c r="O99" s="148"/>
      <c r="P99" s="148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idden="1">
      <c r="A100" s="13"/>
      <c r="B100" s="13"/>
      <c r="C100" s="13"/>
      <c r="D100" s="13"/>
      <c r="E100" s="58"/>
      <c r="F100" s="58"/>
      <c r="G100" s="182"/>
      <c r="H100" s="58"/>
      <c r="I100" s="58"/>
      <c r="J100" s="148"/>
      <c r="K100" s="148"/>
      <c r="L100" s="148"/>
      <c r="M100" s="148"/>
      <c r="N100" s="148"/>
      <c r="O100" s="148"/>
      <c r="P100" s="148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idden="1">
      <c r="A101" s="13"/>
      <c r="B101" s="13"/>
      <c r="C101" s="13"/>
      <c r="D101" s="13"/>
      <c r="E101" s="58"/>
      <c r="F101" s="58"/>
      <c r="G101" s="182"/>
      <c r="H101" s="58"/>
      <c r="I101" s="58"/>
      <c r="J101" s="148"/>
      <c r="K101" s="148"/>
      <c r="L101" s="148"/>
      <c r="M101" s="148"/>
      <c r="N101" s="148"/>
      <c r="O101" s="148"/>
      <c r="P101" s="148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idden="1">
      <c r="A102" s="13"/>
      <c r="B102" s="13"/>
      <c r="C102" s="13"/>
      <c r="D102" s="13"/>
      <c r="E102" s="58"/>
      <c r="F102" s="58"/>
      <c r="G102" s="182"/>
      <c r="H102" s="58"/>
      <c r="I102" s="58"/>
      <c r="J102" s="148"/>
      <c r="K102" s="148"/>
      <c r="L102" s="148"/>
      <c r="M102" s="148"/>
      <c r="N102" s="148"/>
      <c r="O102" s="148"/>
      <c r="P102" s="148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idden="1">
      <c r="A103" s="13"/>
      <c r="B103" s="13"/>
      <c r="C103" s="13"/>
      <c r="D103" s="13"/>
      <c r="E103" s="58"/>
      <c r="F103" s="58"/>
      <c r="G103" s="182"/>
      <c r="H103" s="58"/>
      <c r="I103" s="58"/>
      <c r="J103" s="148"/>
      <c r="K103" s="148"/>
      <c r="L103" s="148"/>
      <c r="M103" s="148"/>
      <c r="N103" s="148"/>
      <c r="O103" s="148"/>
      <c r="P103" s="148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idden="1">
      <c r="A104" s="13"/>
      <c r="B104" s="13"/>
      <c r="C104" s="13"/>
      <c r="D104" s="13"/>
      <c r="E104" s="58"/>
      <c r="F104" s="58"/>
      <c r="G104" s="182"/>
      <c r="H104" s="58"/>
      <c r="I104" s="58"/>
      <c r="J104" s="148"/>
      <c r="K104" s="148"/>
      <c r="L104" s="148"/>
      <c r="M104" s="148"/>
      <c r="N104" s="148"/>
      <c r="O104" s="148"/>
      <c r="P104" s="148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idden="1">
      <c r="A105" s="13"/>
      <c r="B105" s="13"/>
      <c r="C105" s="13"/>
      <c r="D105" s="13"/>
      <c r="E105" s="58"/>
      <c r="F105" s="58"/>
      <c r="G105" s="182"/>
      <c r="H105" s="58"/>
      <c r="I105" s="58"/>
      <c r="J105" s="148"/>
      <c r="K105" s="148"/>
      <c r="L105" s="148"/>
      <c r="M105" s="148"/>
      <c r="N105" s="148"/>
      <c r="O105" s="148"/>
      <c r="P105" s="148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idden="1">
      <c r="A106" s="13"/>
      <c r="B106" s="13"/>
      <c r="C106" s="13"/>
      <c r="D106" s="13"/>
      <c r="E106" s="58"/>
      <c r="F106" s="58"/>
      <c r="G106" s="182"/>
      <c r="H106" s="58"/>
      <c r="I106" s="58"/>
      <c r="J106" s="148"/>
      <c r="K106" s="148"/>
      <c r="L106" s="148"/>
      <c r="M106" s="148"/>
      <c r="N106" s="148"/>
      <c r="O106" s="148"/>
      <c r="P106" s="148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idden="1">
      <c r="A107" s="13"/>
      <c r="B107" s="13"/>
      <c r="C107" s="13"/>
      <c r="D107" s="13"/>
      <c r="E107" s="58"/>
      <c r="F107" s="58"/>
      <c r="G107" s="182"/>
      <c r="H107" s="58"/>
      <c r="I107" s="58"/>
      <c r="J107" s="148"/>
      <c r="K107" s="148"/>
      <c r="L107" s="148"/>
      <c r="M107" s="148"/>
      <c r="N107" s="148"/>
      <c r="O107" s="148"/>
      <c r="P107" s="148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idden="1">
      <c r="A108" s="8"/>
      <c r="B108" s="8"/>
      <c r="C108" s="8"/>
      <c r="D108" s="8"/>
      <c r="E108" s="12"/>
      <c r="F108" s="12"/>
      <c r="G108" s="21"/>
      <c r="H108" s="12"/>
      <c r="I108" s="12"/>
      <c r="J108" s="20"/>
      <c r="K108" s="20"/>
      <c r="L108" s="20"/>
      <c r="M108" s="20"/>
      <c r="N108" s="20"/>
      <c r="O108" s="20"/>
      <c r="P108" s="20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idden="1">
      <c r="A109" s="8"/>
      <c r="B109" s="8"/>
      <c r="C109" s="8"/>
      <c r="D109" s="8"/>
      <c r="E109" s="12"/>
      <c r="F109" s="12"/>
      <c r="G109" s="21"/>
      <c r="H109" s="12"/>
      <c r="I109" s="12"/>
      <c r="J109" s="20"/>
      <c r="K109" s="20"/>
      <c r="L109" s="20"/>
      <c r="M109" s="20"/>
      <c r="N109" s="20"/>
      <c r="O109" s="20"/>
      <c r="P109" s="20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idden="1">
      <c r="A110" s="8"/>
      <c r="B110" s="8"/>
      <c r="C110" s="8"/>
      <c r="D110" s="8"/>
      <c r="E110" s="12"/>
      <c r="F110" s="12"/>
      <c r="G110" s="21"/>
      <c r="H110" s="12"/>
      <c r="I110" s="12"/>
      <c r="J110" s="20"/>
      <c r="K110" s="20"/>
      <c r="L110" s="20"/>
      <c r="M110" s="20"/>
      <c r="N110" s="20"/>
      <c r="O110" s="20"/>
      <c r="P110" s="20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idden="1">
      <c r="A111" s="8"/>
      <c r="B111" s="8"/>
      <c r="C111" s="8"/>
      <c r="D111" s="8"/>
      <c r="E111" s="12"/>
      <c r="F111" s="12"/>
      <c r="G111" s="21"/>
      <c r="H111" s="12"/>
      <c r="I111" s="12"/>
      <c r="J111" s="20"/>
      <c r="K111" s="20"/>
      <c r="L111" s="20"/>
      <c r="M111" s="20"/>
      <c r="N111" s="20"/>
      <c r="O111" s="20"/>
      <c r="P111" s="20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idden="1">
      <c r="A112" s="8"/>
      <c r="B112" s="8"/>
      <c r="C112" s="8"/>
      <c r="D112" s="8"/>
      <c r="E112" s="12"/>
      <c r="F112" s="12"/>
      <c r="G112" s="21"/>
      <c r="H112" s="12"/>
      <c r="I112" s="12"/>
      <c r="J112" s="20"/>
      <c r="K112" s="20"/>
      <c r="L112" s="20"/>
      <c r="M112" s="20"/>
      <c r="N112" s="20"/>
      <c r="O112" s="20"/>
      <c r="P112" s="20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idden="1">
      <c r="A113" s="8"/>
      <c r="B113" s="8"/>
      <c r="C113" s="8"/>
      <c r="D113" s="8"/>
      <c r="E113" s="12"/>
      <c r="F113" s="12"/>
      <c r="G113" s="21"/>
      <c r="H113" s="12"/>
      <c r="I113" s="12"/>
      <c r="J113" s="20"/>
      <c r="K113" s="20"/>
      <c r="L113" s="20"/>
      <c r="M113" s="20"/>
      <c r="N113" s="20"/>
      <c r="O113" s="20"/>
      <c r="P113" s="20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idden="1">
      <c r="A114" s="8"/>
      <c r="B114" s="8"/>
      <c r="C114" s="8"/>
      <c r="D114" s="8"/>
      <c r="E114" s="12"/>
      <c r="F114" s="12"/>
      <c r="G114" s="21"/>
      <c r="H114" s="12"/>
      <c r="I114" s="12"/>
      <c r="J114" s="20"/>
      <c r="K114" s="20"/>
      <c r="L114" s="20"/>
      <c r="M114" s="20"/>
      <c r="N114" s="20"/>
      <c r="O114" s="20"/>
      <c r="P114" s="20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idden="1">
      <c r="A115" s="8"/>
      <c r="B115" s="8"/>
      <c r="C115" s="8"/>
      <c r="D115" s="8"/>
      <c r="E115" s="12"/>
      <c r="F115" s="12"/>
      <c r="G115" s="21"/>
      <c r="H115" s="12"/>
      <c r="I115" s="12"/>
      <c r="J115" s="20"/>
      <c r="K115" s="20"/>
      <c r="L115" s="20"/>
      <c r="M115" s="20"/>
      <c r="N115" s="20"/>
      <c r="O115" s="20"/>
      <c r="P115" s="20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idden="1">
      <c r="A116" s="8"/>
      <c r="B116" s="8"/>
      <c r="C116" s="8"/>
      <c r="D116" s="8"/>
      <c r="E116" s="12"/>
      <c r="F116" s="12"/>
      <c r="G116" s="21"/>
      <c r="H116" s="12"/>
      <c r="I116" s="12"/>
      <c r="J116" s="20"/>
      <c r="K116" s="20"/>
      <c r="L116" s="20"/>
      <c r="M116" s="20"/>
      <c r="N116" s="20"/>
      <c r="O116" s="20"/>
      <c r="P116" s="20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idden="1">
      <c r="A117" s="8"/>
      <c r="B117" s="8"/>
      <c r="C117" s="8"/>
      <c r="D117" s="8"/>
      <c r="E117" s="12"/>
      <c r="F117" s="12"/>
      <c r="G117" s="21"/>
      <c r="H117" s="12"/>
      <c r="I117" s="12"/>
      <c r="J117" s="20"/>
      <c r="K117" s="20"/>
      <c r="L117" s="20"/>
      <c r="M117" s="20"/>
      <c r="N117" s="20"/>
      <c r="O117" s="20"/>
      <c r="P117" s="20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idden="1">
      <c r="A118" s="8"/>
      <c r="B118" s="8"/>
      <c r="C118" s="8"/>
      <c r="D118" s="8"/>
      <c r="E118" s="12"/>
      <c r="F118" s="12"/>
      <c r="G118" s="21"/>
      <c r="H118" s="12"/>
      <c r="I118" s="12"/>
      <c r="J118" s="20"/>
      <c r="K118" s="20"/>
      <c r="L118" s="20"/>
      <c r="M118" s="20"/>
      <c r="N118" s="20"/>
      <c r="O118" s="20"/>
      <c r="P118" s="20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idden="1">
      <c r="A119" s="8"/>
      <c r="B119" s="8"/>
      <c r="C119" s="8"/>
      <c r="D119" s="8"/>
      <c r="E119" s="12"/>
      <c r="F119" s="12"/>
      <c r="G119" s="21"/>
      <c r="H119" s="12"/>
      <c r="I119" s="12"/>
      <c r="J119" s="20"/>
      <c r="K119" s="20"/>
      <c r="L119" s="20"/>
      <c r="M119" s="20"/>
      <c r="N119" s="20"/>
      <c r="O119" s="20"/>
      <c r="P119" s="20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idden="1">
      <c r="A120" s="8"/>
      <c r="B120" s="8"/>
      <c r="C120" s="8"/>
      <c r="D120" s="8"/>
      <c r="E120" s="8"/>
      <c r="F120" s="8"/>
      <c r="G120" s="21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idden="1">
      <c r="A121" s="8"/>
      <c r="B121" s="8"/>
      <c r="C121" s="8"/>
      <c r="D121" s="8"/>
      <c r="E121" s="8"/>
      <c r="F121" s="8"/>
      <c r="G121" s="21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idden="1">
      <c r="A122" s="8"/>
      <c r="B122" s="8"/>
      <c r="C122" s="8"/>
      <c r="D122" s="8"/>
      <c r="E122" s="8"/>
      <c r="F122" s="8"/>
      <c r="G122" s="21"/>
      <c r="H122" s="12"/>
      <c r="I122" s="1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idden="1">
      <c r="A123" s="8"/>
      <c r="B123" s="8"/>
      <c r="C123" s="8"/>
      <c r="D123" s="8"/>
      <c r="E123" s="8"/>
      <c r="F123" s="8"/>
      <c r="G123" s="21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idden="1">
      <c r="A124" s="8"/>
      <c r="B124" s="8"/>
      <c r="C124" s="8"/>
      <c r="D124" s="8"/>
      <c r="E124" s="8"/>
      <c r="F124" s="8"/>
      <c r="G124" s="21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idden="1">
      <c r="A125" s="8"/>
      <c r="B125" s="8"/>
      <c r="C125" s="8"/>
      <c r="D125" s="8"/>
      <c r="E125" s="8"/>
      <c r="F125" s="8"/>
      <c r="G125" s="21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idden="1">
      <c r="A126" s="8"/>
      <c r="B126" s="8"/>
      <c r="C126" s="8"/>
      <c r="D126" s="8"/>
      <c r="E126" s="8"/>
      <c r="F126" s="8"/>
      <c r="G126" s="21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idden="1">
      <c r="A127" s="8"/>
      <c r="B127" s="8"/>
      <c r="C127" s="8"/>
      <c r="D127" s="8"/>
      <c r="E127" s="8"/>
      <c r="F127" s="8"/>
      <c r="G127" s="21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idden="1">
      <c r="A128" s="8"/>
      <c r="B128" s="8"/>
      <c r="C128" s="8"/>
      <c r="D128" s="8"/>
      <c r="E128" s="8"/>
      <c r="F128" s="8"/>
      <c r="G128" s="21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idden="1">
      <c r="A129" s="8"/>
      <c r="B129" s="8"/>
      <c r="C129" s="8"/>
      <c r="D129" s="8"/>
      <c r="E129" s="8"/>
      <c r="F129" s="8"/>
      <c r="G129" s="21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idden="1">
      <c r="A130" s="8"/>
      <c r="B130" s="8"/>
      <c r="C130" s="8"/>
      <c r="D130" s="8"/>
      <c r="E130" s="8"/>
      <c r="F130" s="8"/>
      <c r="G130" s="21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idden="1">
      <c r="A131" s="8"/>
      <c r="B131" s="8"/>
      <c r="C131" s="8"/>
      <c r="D131" s="8"/>
      <c r="E131" s="8"/>
      <c r="F131" s="8"/>
      <c r="G131" s="21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idden="1">
      <c r="A132" s="8"/>
      <c r="B132" s="8"/>
      <c r="C132" s="8"/>
      <c r="D132" s="8"/>
      <c r="E132" s="8"/>
      <c r="F132" s="8"/>
      <c r="G132" s="21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idden="1">
      <c r="A133" s="8"/>
      <c r="B133" s="8"/>
      <c r="C133" s="8"/>
      <c r="D133" s="8"/>
      <c r="E133" s="8"/>
      <c r="F133" s="8"/>
      <c r="G133" s="21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idden="1">
      <c r="A134" s="8"/>
      <c r="B134" s="8"/>
      <c r="C134" s="8"/>
      <c r="D134" s="8"/>
      <c r="E134" s="8"/>
      <c r="F134" s="8"/>
      <c r="G134" s="21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idden="1">
      <c r="A135" s="8"/>
      <c r="B135" s="8"/>
      <c r="C135" s="8"/>
      <c r="D135" s="8"/>
      <c r="E135" s="8"/>
      <c r="F135" s="8"/>
      <c r="G135" s="21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idden="1">
      <c r="A136" s="8"/>
      <c r="B136" s="8"/>
      <c r="C136" s="8"/>
      <c r="D136" s="8"/>
      <c r="E136" s="8"/>
      <c r="F136" s="8"/>
      <c r="G136" s="21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idden="1">
      <c r="A137" s="8"/>
      <c r="B137" s="8"/>
      <c r="C137" s="8"/>
      <c r="D137" s="8"/>
      <c r="E137" s="8"/>
      <c r="F137" s="8"/>
      <c r="G137" s="21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idden="1">
      <c r="A138" s="8"/>
      <c r="B138" s="8"/>
      <c r="C138" s="8"/>
      <c r="D138" s="8"/>
      <c r="E138" s="8"/>
      <c r="F138" s="8"/>
      <c r="G138" s="21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idden="1">
      <c r="A139" s="8"/>
      <c r="B139" s="8"/>
      <c r="C139" s="8"/>
      <c r="D139" s="8"/>
      <c r="E139" s="8"/>
      <c r="F139" s="8"/>
      <c r="G139" s="21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idden="1">
      <c r="A140" s="8"/>
      <c r="B140" s="8"/>
      <c r="C140" s="8"/>
      <c r="D140" s="8"/>
      <c r="E140" s="8"/>
      <c r="F140" s="8"/>
      <c r="G140" s="21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idden="1">
      <c r="A141" s="8"/>
      <c r="B141" s="8"/>
      <c r="C141" s="8"/>
      <c r="D141" s="8"/>
      <c r="E141" s="8"/>
      <c r="F141" s="8"/>
      <c r="G141" s="21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idden="1">
      <c r="A142" s="8"/>
      <c r="B142" s="8"/>
      <c r="C142" s="8"/>
      <c r="D142" s="8"/>
      <c r="E142" s="8"/>
      <c r="F142" s="8"/>
      <c r="G142" s="21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idden="1">
      <c r="A143" s="8"/>
      <c r="B143" s="8"/>
      <c r="C143" s="8"/>
      <c r="D143" s="8"/>
      <c r="E143" s="8"/>
      <c r="F143" s="8"/>
      <c r="G143" s="21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idden="1">
      <c r="A144" s="8"/>
      <c r="B144" s="8"/>
      <c r="C144" s="8"/>
      <c r="D144" s="8"/>
      <c r="E144" s="8"/>
      <c r="F144" s="8"/>
      <c r="G144" s="21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idden="1">
      <c r="A145" s="8"/>
      <c r="B145" s="8"/>
      <c r="C145" s="8"/>
      <c r="D145" s="8"/>
      <c r="E145" s="8"/>
      <c r="F145" s="8"/>
      <c r="G145" s="21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idden="1">
      <c r="A146" s="8"/>
      <c r="B146" s="8"/>
      <c r="C146" s="8"/>
      <c r="D146" s="8"/>
      <c r="E146" s="8"/>
      <c r="F146" s="8"/>
      <c r="G146" s="21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idden="1">
      <c r="A147" s="8"/>
      <c r="B147" s="8"/>
      <c r="C147" s="8"/>
      <c r="D147" s="8"/>
      <c r="E147" s="8"/>
      <c r="F147" s="8"/>
      <c r="G147" s="21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idden="1">
      <c r="A148" s="8"/>
      <c r="B148" s="8"/>
      <c r="C148" s="8"/>
      <c r="D148" s="8"/>
      <c r="E148" s="8"/>
      <c r="F148" s="8"/>
      <c r="G148" s="21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idden="1">
      <c r="A149" s="8"/>
      <c r="B149" s="8"/>
      <c r="C149" s="8"/>
      <c r="D149" s="8"/>
      <c r="E149" s="8"/>
      <c r="F149" s="8"/>
      <c r="G149" s="21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idden="1">
      <c r="A150" s="8"/>
      <c r="B150" s="8"/>
      <c r="C150" s="8"/>
      <c r="D150" s="8"/>
      <c r="E150" s="8"/>
      <c r="F150" s="8"/>
      <c r="G150" s="21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idden="1">
      <c r="A151" s="8"/>
      <c r="B151" s="8"/>
      <c r="C151" s="8"/>
      <c r="D151" s="8"/>
      <c r="E151" s="8"/>
      <c r="F151" s="8"/>
      <c r="G151" s="21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idden="1">
      <c r="A152" s="8"/>
      <c r="B152" s="8"/>
      <c r="C152" s="8"/>
      <c r="D152" s="8"/>
      <c r="E152" s="8"/>
      <c r="F152" s="8"/>
      <c r="G152" s="21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idden="1">
      <c r="A153" s="8"/>
      <c r="B153" s="8"/>
      <c r="C153" s="8"/>
      <c r="D153" s="8"/>
      <c r="E153" s="8"/>
      <c r="F153" s="8"/>
      <c r="G153" s="21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idden="1">
      <c r="A154" s="8"/>
      <c r="B154" s="8"/>
      <c r="C154" s="8"/>
      <c r="D154" s="8"/>
      <c r="E154" s="8"/>
      <c r="F154" s="8"/>
      <c r="G154" s="21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idden="1">
      <c r="A155" s="8"/>
      <c r="B155" s="8"/>
      <c r="C155" s="8"/>
      <c r="D155" s="8"/>
      <c r="E155" s="8"/>
      <c r="F155" s="8"/>
      <c r="G155" s="21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idden="1">
      <c r="A156" s="8"/>
      <c r="B156" s="8"/>
      <c r="C156" s="8"/>
      <c r="D156" s="8"/>
      <c r="E156" s="8"/>
      <c r="F156" s="8"/>
      <c r="G156" s="21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idden="1">
      <c r="A157" s="8"/>
      <c r="B157" s="8"/>
      <c r="C157" s="8"/>
      <c r="D157" s="8"/>
      <c r="E157" s="8"/>
      <c r="F157" s="8"/>
      <c r="G157" s="21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idden="1">
      <c r="A158" s="8"/>
      <c r="B158" s="8"/>
      <c r="C158" s="8"/>
      <c r="D158" s="8"/>
      <c r="E158" s="8"/>
      <c r="F158" s="8"/>
      <c r="G158" s="21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idden="1">
      <c r="A159" s="8"/>
      <c r="B159" s="8"/>
      <c r="C159" s="8"/>
      <c r="D159" s="8"/>
      <c r="E159" s="8"/>
      <c r="F159" s="8"/>
      <c r="G159" s="21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idden="1">
      <c r="A160" s="8"/>
      <c r="B160" s="8"/>
      <c r="C160" s="8"/>
      <c r="D160" s="8"/>
      <c r="E160" s="8"/>
      <c r="F160" s="8"/>
      <c r="G160" s="21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idden="1">
      <c r="A161" s="8"/>
      <c r="B161" s="8"/>
      <c r="C161" s="8"/>
      <c r="D161" s="8"/>
      <c r="E161" s="8"/>
      <c r="F161" s="8"/>
      <c r="G161" s="21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idden="1">
      <c r="A162" s="8"/>
      <c r="B162" s="8"/>
      <c r="C162" s="8"/>
      <c r="D162" s="8"/>
      <c r="E162" s="8"/>
      <c r="F162" s="8"/>
      <c r="G162" s="21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idden="1">
      <c r="A163" s="8"/>
      <c r="B163" s="8"/>
      <c r="C163" s="8"/>
      <c r="D163" s="8"/>
      <c r="E163" s="8"/>
      <c r="F163" s="8"/>
      <c r="G163" s="21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idden="1">
      <c r="A164" s="8"/>
      <c r="B164" s="8"/>
      <c r="C164" s="8"/>
      <c r="D164" s="8"/>
      <c r="E164" s="8"/>
      <c r="F164" s="8"/>
      <c r="G164" s="21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idden="1">
      <c r="A165" s="8"/>
      <c r="B165" s="8"/>
      <c r="C165" s="8"/>
      <c r="D165" s="8"/>
      <c r="E165" s="8"/>
      <c r="F165" s="8"/>
      <c r="G165" s="21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idden="1">
      <c r="A166" s="8"/>
      <c r="B166" s="8"/>
      <c r="C166" s="8"/>
      <c r="D166" s="8"/>
      <c r="E166" s="8"/>
      <c r="F166" s="8"/>
      <c r="G166" s="21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idden="1">
      <c r="A167" s="8"/>
      <c r="B167" s="8"/>
      <c r="C167" s="8"/>
      <c r="D167" s="8"/>
      <c r="E167" s="8"/>
      <c r="F167" s="8"/>
      <c r="G167" s="21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idden="1">
      <c r="A168" s="8"/>
      <c r="B168" s="8"/>
      <c r="C168" s="8"/>
      <c r="D168" s="8"/>
      <c r="E168" s="8"/>
      <c r="F168" s="8"/>
      <c r="G168" s="21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idden="1">
      <c r="A169" s="8"/>
      <c r="B169" s="8"/>
      <c r="C169" s="8"/>
      <c r="D169" s="8"/>
      <c r="E169" s="8"/>
      <c r="F169" s="8"/>
      <c r="G169" s="21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idden="1">
      <c r="A170" s="8"/>
      <c r="B170" s="8"/>
      <c r="C170" s="8"/>
      <c r="D170" s="8"/>
      <c r="E170" s="8"/>
      <c r="F170" s="8"/>
      <c r="G170" s="21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idden="1">
      <c r="A171" s="8"/>
      <c r="B171" s="8"/>
      <c r="C171" s="8"/>
      <c r="D171" s="8"/>
      <c r="E171" s="8"/>
      <c r="F171" s="8"/>
      <c r="G171" s="21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idden="1">
      <c r="A172" s="8"/>
      <c r="B172" s="8"/>
      <c r="C172" s="8"/>
      <c r="D172" s="8"/>
      <c r="E172" s="8"/>
      <c r="F172" s="8"/>
      <c r="G172" s="21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idden="1">
      <c r="A173" s="8"/>
      <c r="B173" s="8"/>
      <c r="C173" s="8"/>
      <c r="D173" s="8"/>
      <c r="E173" s="8"/>
      <c r="F173" s="8"/>
      <c r="G173" s="21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idden="1">
      <c r="A174" s="8"/>
      <c r="B174" s="8"/>
      <c r="C174" s="8"/>
      <c r="D174" s="8"/>
      <c r="E174" s="8"/>
      <c r="F174" s="8"/>
      <c r="G174" s="21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idden="1">
      <c r="A175" s="8"/>
      <c r="B175" s="8"/>
      <c r="C175" s="8"/>
      <c r="D175" s="8"/>
      <c r="E175" s="8"/>
      <c r="F175" s="8"/>
      <c r="G175" s="21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idden="1">
      <c r="A176" s="8"/>
      <c r="B176" s="8"/>
      <c r="C176" s="8"/>
      <c r="D176" s="8"/>
      <c r="E176" s="8"/>
      <c r="F176" s="8"/>
      <c r="G176" s="21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idden="1">
      <c r="A177" s="8"/>
      <c r="B177" s="8"/>
      <c r="C177" s="8"/>
      <c r="D177" s="8"/>
      <c r="E177" s="8"/>
      <c r="F177" s="8"/>
      <c r="G177" s="21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idden="1">
      <c r="A178" s="8"/>
      <c r="B178" s="8"/>
      <c r="C178" s="8"/>
      <c r="D178" s="8"/>
      <c r="E178" s="8"/>
      <c r="F178" s="8"/>
      <c r="G178" s="21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idden="1">
      <c r="A179" s="8"/>
      <c r="B179" s="8"/>
      <c r="C179" s="8"/>
      <c r="D179" s="8"/>
      <c r="E179" s="8"/>
      <c r="F179" s="8"/>
      <c r="G179" s="21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idden="1">
      <c r="A180" s="8"/>
      <c r="B180" s="8"/>
      <c r="C180" s="8"/>
      <c r="D180" s="8"/>
      <c r="E180" s="8"/>
      <c r="F180" s="8"/>
      <c r="G180" s="21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idden="1">
      <c r="A181" s="8"/>
      <c r="B181" s="8"/>
      <c r="C181" s="8"/>
      <c r="D181" s="8"/>
      <c r="E181" s="8"/>
      <c r="F181" s="8"/>
      <c r="G181" s="21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idden="1">
      <c r="A182" s="8"/>
      <c r="B182" s="8"/>
      <c r="C182" s="8"/>
      <c r="D182" s="8"/>
      <c r="E182" s="8"/>
      <c r="F182" s="8"/>
      <c r="G182" s="21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idden="1">
      <c r="A183" s="8"/>
      <c r="B183" s="8"/>
      <c r="C183" s="8"/>
      <c r="D183" s="8"/>
      <c r="E183" s="8"/>
      <c r="F183" s="8"/>
      <c r="G183" s="21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idden="1">
      <c r="A184" s="8"/>
      <c r="B184" s="8"/>
      <c r="C184" s="8"/>
      <c r="D184" s="8"/>
      <c r="E184" s="8"/>
      <c r="F184" s="8"/>
      <c r="G184" s="21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idden="1">
      <c r="A185" s="8"/>
      <c r="B185" s="8"/>
      <c r="C185" s="8"/>
      <c r="D185" s="8"/>
      <c r="E185" s="8"/>
      <c r="F185" s="8"/>
      <c r="G185" s="21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idden="1">
      <c r="A186" s="8"/>
      <c r="B186" s="8"/>
      <c r="C186" s="8"/>
      <c r="D186" s="8"/>
      <c r="E186" s="8"/>
      <c r="F186" s="8"/>
      <c r="G186" s="21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idden="1">
      <c r="A187" s="8"/>
      <c r="B187" s="8"/>
      <c r="C187" s="8"/>
      <c r="D187" s="8"/>
      <c r="E187" s="8"/>
      <c r="F187" s="8"/>
      <c r="G187" s="21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idden="1">
      <c r="A188" s="8"/>
      <c r="B188" s="8"/>
      <c r="C188" s="8"/>
      <c r="D188" s="8"/>
      <c r="E188" s="8"/>
      <c r="F188" s="8"/>
      <c r="G188" s="21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idden="1">
      <c r="A189" s="8"/>
      <c r="B189" s="8"/>
      <c r="C189" s="8"/>
      <c r="D189" s="8"/>
      <c r="E189" s="8"/>
      <c r="F189" s="8"/>
      <c r="G189" s="21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idden="1">
      <c r="A190" s="8"/>
      <c r="B190" s="8"/>
      <c r="C190" s="8"/>
      <c r="D190" s="8"/>
      <c r="E190" s="8"/>
      <c r="F190" s="8"/>
      <c r="G190" s="21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idden="1">
      <c r="A191" s="8"/>
      <c r="B191" s="8"/>
      <c r="C191" s="8"/>
      <c r="D191" s="8"/>
      <c r="E191" s="8"/>
      <c r="F191" s="8"/>
      <c r="G191" s="21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idden="1">
      <c r="A192" s="8"/>
      <c r="B192" s="8"/>
      <c r="C192" s="8"/>
      <c r="D192" s="8"/>
      <c r="E192" s="8"/>
      <c r="F192" s="8"/>
      <c r="G192" s="21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idden="1">
      <c r="A193" s="8"/>
      <c r="B193" s="8"/>
      <c r="C193" s="8"/>
      <c r="D193" s="8"/>
      <c r="E193" s="8"/>
      <c r="F193" s="8"/>
      <c r="G193" s="21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idden="1">
      <c r="A194" s="8"/>
      <c r="B194" s="8"/>
      <c r="C194" s="8"/>
      <c r="D194" s="8"/>
      <c r="E194" s="8"/>
      <c r="F194" s="8"/>
      <c r="G194" s="21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idden="1">
      <c r="A195" s="8"/>
      <c r="B195" s="8"/>
      <c r="C195" s="8"/>
      <c r="D195" s="8"/>
      <c r="E195" s="8"/>
      <c r="F195" s="8"/>
      <c r="G195" s="21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idden="1">
      <c r="A196" s="8"/>
      <c r="B196" s="8"/>
      <c r="C196" s="8"/>
      <c r="D196" s="8"/>
      <c r="E196" s="8"/>
      <c r="F196" s="8"/>
      <c r="G196" s="21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idden="1">
      <c r="A197" s="8"/>
      <c r="B197" s="8"/>
      <c r="C197" s="8"/>
      <c r="D197" s="8"/>
      <c r="E197" s="8"/>
      <c r="F197" s="8"/>
      <c r="G197" s="21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idden="1">
      <c r="A198" s="8"/>
      <c r="B198" s="8"/>
      <c r="C198" s="8"/>
      <c r="D198" s="8"/>
      <c r="E198" s="8"/>
      <c r="F198" s="8"/>
      <c r="G198" s="21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idden="1">
      <c r="A199" s="8"/>
      <c r="B199" s="8"/>
      <c r="C199" s="8"/>
      <c r="D199" s="8"/>
      <c r="E199" s="8"/>
      <c r="F199" s="8"/>
      <c r="G199" s="21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idden="1">
      <c r="A200" s="8"/>
      <c r="B200" s="8"/>
      <c r="C200" s="8"/>
      <c r="D200" s="8"/>
      <c r="E200" s="8"/>
      <c r="F200" s="8"/>
      <c r="G200" s="21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idden="1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>
      <c r="A680" s="8"/>
      <c r="B680" s="8"/>
      <c r="C680" s="8"/>
      <c r="D680" s="8"/>
      <c r="E680" s="8"/>
      <c r="F680" s="8"/>
      <c r="G680" s="21"/>
      <c r="H680" s="12"/>
      <c r="I680" s="12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idden="1">
      <c r="A681" s="8"/>
      <c r="B681" s="8"/>
      <c r="C681" s="8"/>
      <c r="D681" s="8"/>
      <c r="E681" s="8"/>
      <c r="F681" s="8"/>
      <c r="G681" s="21"/>
      <c r="H681" s="12"/>
      <c r="I681" s="12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idden="1">
      <c r="A682" s="8"/>
      <c r="B682" s="8"/>
      <c r="C682" s="8"/>
      <c r="D682" s="8"/>
      <c r="E682" s="8"/>
      <c r="F682" s="8"/>
      <c r="G682" s="21"/>
      <c r="H682" s="12"/>
      <c r="I682" s="12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idden="1">
      <c r="A683" s="8"/>
      <c r="B683" s="8"/>
      <c r="C683" s="8"/>
      <c r="D683" s="8"/>
      <c r="E683" s="8"/>
      <c r="F683" s="8"/>
      <c r="G683" s="21"/>
      <c r="H683" s="12"/>
      <c r="I683" s="12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idden="1">
      <c r="A684" s="8"/>
      <c r="B684" s="8"/>
      <c r="C684" s="8"/>
      <c r="D684" s="8"/>
      <c r="E684" s="8"/>
      <c r="F684" s="8"/>
      <c r="G684" s="21"/>
      <c r="H684" s="12"/>
      <c r="I684" s="12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idden="1">
      <c r="A685" s="8"/>
      <c r="B685" s="8"/>
      <c r="C685" s="8"/>
      <c r="D685" s="8"/>
      <c r="E685" s="8"/>
      <c r="F685" s="8"/>
      <c r="G685" s="21"/>
      <c r="H685" s="12"/>
      <c r="I685" s="12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idden="1">
      <c r="A686" s="8"/>
      <c r="B686" s="8"/>
      <c r="C686" s="8"/>
      <c r="D686" s="8"/>
      <c r="E686" s="8"/>
      <c r="F686" s="8"/>
      <c r="G686" s="21"/>
      <c r="H686" s="12"/>
      <c r="I686" s="12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idden="1">
      <c r="A687" s="8"/>
      <c r="B687" s="8"/>
      <c r="C687" s="8"/>
      <c r="D687" s="8"/>
      <c r="E687" s="8"/>
      <c r="F687" s="8"/>
      <c r="G687" s="21"/>
      <c r="H687" s="12"/>
      <c r="I687" s="12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idden="1">
      <c r="A688" s="8"/>
      <c r="B688" s="8"/>
      <c r="C688" s="8"/>
      <c r="D688" s="8"/>
      <c r="E688" s="8"/>
      <c r="F688" s="8"/>
      <c r="G688" s="21"/>
      <c r="H688" s="12"/>
      <c r="I688" s="12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idden="1">
      <c r="A689" s="8"/>
      <c r="B689" s="8"/>
      <c r="C689" s="8"/>
      <c r="D689" s="8"/>
      <c r="E689" s="8"/>
      <c r="F689" s="8"/>
      <c r="G689" s="21"/>
      <c r="H689" s="12"/>
      <c r="I689" s="12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idden="1">
      <c r="A690" s="8"/>
      <c r="B690" s="8"/>
      <c r="C690" s="8"/>
      <c r="D690" s="8"/>
      <c r="E690" s="8"/>
      <c r="F690" s="8"/>
      <c r="G690" s="21"/>
      <c r="H690" s="12"/>
      <c r="I690" s="12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idden="1">
      <c r="A691" s="8"/>
      <c r="B691" s="8"/>
      <c r="C691" s="8"/>
      <c r="D691" s="8"/>
      <c r="E691" s="8"/>
      <c r="F691" s="8"/>
      <c r="G691" s="21"/>
      <c r="H691" s="12"/>
      <c r="I691" s="12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idden="1">
      <c r="A692" s="8"/>
      <c r="B692" s="8"/>
      <c r="C692" s="8"/>
      <c r="D692" s="8"/>
      <c r="E692" s="8"/>
      <c r="F692" s="8"/>
      <c r="G692" s="21"/>
      <c r="H692" s="12"/>
      <c r="I692" s="12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idden="1">
      <c r="A693" s="8"/>
      <c r="B693" s="8"/>
      <c r="C693" s="8"/>
      <c r="D693" s="8"/>
      <c r="E693" s="8"/>
      <c r="F693" s="8"/>
      <c r="G693" s="21"/>
      <c r="H693" s="12"/>
      <c r="I693" s="12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idden="1">
      <c r="A694" s="8"/>
      <c r="B694" s="8"/>
      <c r="C694" s="8"/>
      <c r="D694" s="8"/>
      <c r="E694" s="8"/>
      <c r="F694" s="8"/>
      <c r="G694" s="21"/>
      <c r="H694" s="12"/>
      <c r="I694" s="12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idden="1">
      <c r="A695" s="8"/>
      <c r="B695" s="8"/>
      <c r="C695" s="8"/>
      <c r="D695" s="8"/>
      <c r="E695" s="8"/>
      <c r="F695" s="8"/>
      <c r="G695" s="21"/>
      <c r="H695" s="12"/>
      <c r="I695" s="12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idden="1">
      <c r="A696" s="8"/>
      <c r="B696" s="8"/>
      <c r="C696" s="8"/>
      <c r="D696" s="8"/>
      <c r="E696" s="8"/>
      <c r="F696" s="8"/>
      <c r="G696" s="21"/>
      <c r="H696" s="12"/>
      <c r="I696" s="12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idden="1">
      <c r="A697" s="8"/>
      <c r="B697" s="8"/>
      <c r="C697" s="8"/>
      <c r="D697" s="8"/>
      <c r="E697" s="8"/>
      <c r="F697" s="8"/>
      <c r="G697" s="21"/>
      <c r="H697" s="12"/>
      <c r="I697" s="12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idden="1">
      <c r="A698" s="8"/>
      <c r="B698" s="8"/>
      <c r="C698" s="8"/>
      <c r="D698" s="8"/>
      <c r="E698" s="8"/>
      <c r="F698" s="8"/>
      <c r="G698" s="21"/>
      <c r="H698" s="12"/>
      <c r="I698" s="12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idden="1">
      <c r="A699" s="8"/>
      <c r="B699" s="8"/>
      <c r="C699" s="8"/>
      <c r="D699" s="8"/>
      <c r="E699" s="8"/>
      <c r="F699" s="8"/>
      <c r="G699" s="21"/>
      <c r="H699" s="12"/>
      <c r="I699" s="12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idden="1">
      <c r="A700" s="8"/>
      <c r="B700" s="8"/>
      <c r="C700" s="8"/>
      <c r="D700" s="8"/>
      <c r="E700" s="8"/>
      <c r="F700" s="8"/>
      <c r="G700" s="21"/>
      <c r="H700" s="12"/>
      <c r="I700" s="12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idden="1">
      <c r="A701" s="8"/>
      <c r="B701" s="8"/>
      <c r="C701" s="8"/>
      <c r="D701" s="8"/>
      <c r="E701" s="8"/>
      <c r="F701" s="8"/>
      <c r="G701" s="21"/>
      <c r="H701" s="12"/>
      <c r="I701" s="12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idden="1">
      <c r="A702" s="8"/>
      <c r="B702" s="8"/>
      <c r="C702" s="8"/>
      <c r="D702" s="8"/>
      <c r="E702" s="8"/>
      <c r="F702" s="8"/>
      <c r="G702" s="21"/>
      <c r="H702" s="12"/>
      <c r="I702" s="12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idden="1">
      <c r="A703" s="8"/>
      <c r="B703" s="8"/>
      <c r="C703" s="8"/>
      <c r="D703" s="8"/>
      <c r="E703" s="8"/>
      <c r="F703" s="8"/>
      <c r="G703" s="21"/>
      <c r="H703" s="12"/>
      <c r="I703" s="12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idden="1">
      <c r="A704" s="8"/>
      <c r="B704" s="8"/>
      <c r="C704" s="8"/>
      <c r="D704" s="8"/>
      <c r="E704" s="8"/>
      <c r="F704" s="8"/>
      <c r="G704" s="21"/>
      <c r="H704" s="12"/>
      <c r="I704" s="12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idden="1">
      <c r="A705" s="8"/>
      <c r="B705" s="8"/>
      <c r="C705" s="8"/>
      <c r="D705" s="8"/>
      <c r="E705" s="8"/>
      <c r="F705" s="8"/>
      <c r="G705" s="21"/>
      <c r="H705" s="12"/>
      <c r="I705" s="12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idden="1">
      <c r="A706" s="8"/>
      <c r="B706" s="8"/>
      <c r="C706" s="8"/>
      <c r="D706" s="8"/>
      <c r="E706" s="8"/>
      <c r="F706" s="8"/>
      <c r="G706" s="21"/>
      <c r="H706" s="12"/>
      <c r="I706" s="12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idden="1">
      <c r="A707" s="8"/>
      <c r="B707" s="8"/>
      <c r="C707" s="8"/>
      <c r="D707" s="8"/>
      <c r="E707" s="8"/>
      <c r="F707" s="8"/>
      <c r="G707" s="21"/>
      <c r="H707" s="12"/>
      <c r="I707" s="12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idden="1">
      <c r="A708" s="8"/>
      <c r="B708" s="8"/>
      <c r="C708" s="8"/>
      <c r="D708" s="8"/>
      <c r="E708" s="8"/>
      <c r="F708" s="8"/>
      <c r="G708" s="21"/>
      <c r="H708" s="12"/>
      <c r="I708" s="12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idden="1">
      <c r="A709" s="8"/>
      <c r="B709" s="8"/>
      <c r="C709" s="8"/>
      <c r="D709" s="8"/>
      <c r="E709" s="8"/>
      <c r="F709" s="8"/>
      <c r="G709" s="21"/>
      <c r="H709" s="12"/>
      <c r="I709" s="12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idden="1">
      <c r="A710" s="8"/>
      <c r="B710" s="8"/>
      <c r="C710" s="8"/>
      <c r="D710" s="8"/>
      <c r="E710" s="8"/>
      <c r="F710" s="8"/>
      <c r="G710" s="21"/>
      <c r="H710" s="12"/>
      <c r="I710" s="12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idden="1">
      <c r="A711" s="8"/>
      <c r="B711" s="8"/>
      <c r="C711" s="8"/>
      <c r="D711" s="8"/>
      <c r="E711" s="8"/>
      <c r="F711" s="8"/>
      <c r="G711" s="21"/>
      <c r="H711" s="12"/>
      <c r="I711" s="12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idden="1">
      <c r="A712" s="8"/>
      <c r="B712" s="8"/>
      <c r="C712" s="8"/>
      <c r="D712" s="8"/>
      <c r="E712" s="8"/>
      <c r="F712" s="8"/>
      <c r="G712" s="21"/>
      <c r="H712" s="12"/>
      <c r="I712" s="12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idden="1">
      <c r="A713" s="8"/>
      <c r="B713" s="8"/>
      <c r="C713" s="8"/>
      <c r="D713" s="8"/>
      <c r="E713" s="8"/>
      <c r="F713" s="8"/>
      <c r="G713" s="21"/>
      <c r="H713" s="12"/>
      <c r="I713" s="12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idden="1">
      <c r="A714" s="8"/>
      <c r="B714" s="8"/>
      <c r="C714" s="8"/>
      <c r="D714" s="8"/>
      <c r="E714" s="8"/>
      <c r="F714" s="8"/>
      <c r="G714" s="21"/>
      <c r="H714" s="12"/>
      <c r="I714" s="12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idden="1">
      <c r="A715" s="8"/>
      <c r="B715" s="8"/>
      <c r="C715" s="8"/>
      <c r="D715" s="8"/>
      <c r="E715" s="8"/>
      <c r="F715" s="8"/>
      <c r="G715" s="21"/>
      <c r="H715" s="12"/>
      <c r="I715" s="12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idden="1">
      <c r="A716" s="8"/>
      <c r="B716" s="8"/>
      <c r="C716" s="8"/>
      <c r="D716" s="8"/>
      <c r="E716" s="8"/>
      <c r="F716" s="8"/>
      <c r="G716" s="21"/>
      <c r="H716" s="12"/>
      <c r="I716" s="12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idden="1">
      <c r="A717" s="8"/>
      <c r="B717" s="8"/>
      <c r="C717" s="8"/>
      <c r="D717" s="8"/>
      <c r="E717" s="8"/>
      <c r="F717" s="8"/>
      <c r="G717" s="21"/>
      <c r="H717" s="12"/>
      <c r="I717" s="12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idden="1">
      <c r="A718" s="8"/>
      <c r="B718" s="8"/>
      <c r="C718" s="8"/>
      <c r="D718" s="8"/>
      <c r="E718" s="8"/>
      <c r="F718" s="8"/>
      <c r="G718" s="21"/>
      <c r="H718" s="12"/>
      <c r="I718" s="12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idden="1">
      <c r="A719" s="8"/>
      <c r="B719" s="8"/>
      <c r="C719" s="8"/>
      <c r="D719" s="8"/>
      <c r="E719" s="8"/>
      <c r="F719" s="8"/>
      <c r="G719" s="21"/>
      <c r="H719" s="12"/>
      <c r="I719" s="12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idden="1">
      <c r="A720" s="8"/>
      <c r="B720" s="8"/>
      <c r="C720" s="8"/>
      <c r="D720" s="8"/>
      <c r="E720" s="8"/>
      <c r="F720" s="8"/>
      <c r="G720" s="21"/>
      <c r="H720" s="12"/>
      <c r="I720" s="12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idden="1">
      <c r="A721" s="8"/>
      <c r="B721" s="8"/>
      <c r="C721" s="8"/>
      <c r="D721" s="8"/>
      <c r="E721" s="8"/>
      <c r="F721" s="8"/>
      <c r="G721" s="21"/>
      <c r="H721" s="12"/>
      <c r="I721" s="12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idden="1">
      <c r="A722" s="8"/>
      <c r="B722" s="8"/>
      <c r="C722" s="8"/>
      <c r="D722" s="8"/>
      <c r="E722" s="8"/>
      <c r="F722" s="8"/>
      <c r="G722" s="21"/>
      <c r="H722" s="12"/>
      <c r="I722" s="12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idden="1">
      <c r="A723" s="8"/>
      <c r="B723" s="8"/>
      <c r="C723" s="8"/>
      <c r="D723" s="8"/>
      <c r="E723" s="8"/>
      <c r="F723" s="8"/>
      <c r="G723" s="21"/>
      <c r="H723" s="12"/>
      <c r="I723" s="12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idden="1">
      <c r="A724" s="8"/>
      <c r="B724" s="8"/>
      <c r="C724" s="8"/>
      <c r="D724" s="8"/>
      <c r="E724" s="8"/>
      <c r="F724" s="8"/>
      <c r="G724" s="21"/>
      <c r="H724" s="12"/>
      <c r="I724" s="12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idden="1">
      <c r="A725" s="8"/>
      <c r="B725" s="8"/>
      <c r="C725" s="8"/>
      <c r="D725" s="8"/>
      <c r="E725" s="8"/>
      <c r="F725" s="8"/>
      <c r="G725" s="21"/>
      <c r="H725" s="12"/>
      <c r="I725" s="12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idden="1">
      <c r="A726" s="8"/>
      <c r="B726" s="8"/>
      <c r="C726" s="8"/>
      <c r="D726" s="8"/>
      <c r="E726" s="8"/>
      <c r="F726" s="8"/>
      <c r="G726" s="21"/>
      <c r="H726" s="12"/>
      <c r="I726" s="12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idden="1">
      <c r="A727" s="8"/>
      <c r="B727" s="8"/>
      <c r="C727" s="8"/>
      <c r="D727" s="8"/>
      <c r="E727" s="8"/>
      <c r="F727" s="8"/>
      <c r="G727" s="21"/>
      <c r="H727" s="12"/>
      <c r="I727" s="12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idden="1">
      <c r="A728" s="8"/>
      <c r="B728" s="8"/>
      <c r="C728" s="8"/>
      <c r="D728" s="8"/>
      <c r="E728" s="8"/>
      <c r="F728" s="8"/>
      <c r="G728" s="21"/>
      <c r="H728" s="12"/>
      <c r="I728" s="12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idden="1">
      <c r="A729" s="8"/>
      <c r="B729" s="8"/>
      <c r="C729" s="8"/>
      <c r="D729" s="8"/>
      <c r="E729" s="8"/>
      <c r="F729" s="8"/>
      <c r="G729" s="21"/>
      <c r="H729" s="12"/>
      <c r="I729" s="12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idden="1">
      <c r="A730" s="8"/>
      <c r="B730" s="8"/>
      <c r="C730" s="8"/>
      <c r="D730" s="8"/>
      <c r="E730" s="8"/>
      <c r="F730" s="8"/>
      <c r="G730" s="21"/>
      <c r="H730" s="12"/>
      <c r="I730" s="12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idden="1">
      <c r="A731" s="8"/>
      <c r="B731" s="8"/>
      <c r="C731" s="8"/>
      <c r="D731" s="8"/>
      <c r="E731" s="8"/>
      <c r="F731" s="8"/>
      <c r="G731" s="21"/>
      <c r="H731" s="12"/>
      <c r="I731" s="12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idden="1">
      <c r="A732" s="8"/>
      <c r="B732" s="8"/>
      <c r="C732" s="8"/>
      <c r="D732" s="8"/>
      <c r="E732" s="8"/>
      <c r="F732" s="8"/>
      <c r="G732" s="21"/>
      <c r="H732" s="12"/>
      <c r="I732" s="12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idden="1">
      <c r="A733" s="8"/>
      <c r="B733" s="8"/>
      <c r="C733" s="8"/>
      <c r="D733" s="8"/>
      <c r="E733" s="8"/>
      <c r="F733" s="8"/>
      <c r="G733" s="21"/>
      <c r="H733" s="12"/>
      <c r="I733" s="12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idden="1">
      <c r="A734" s="8"/>
      <c r="B734" s="8"/>
      <c r="C734" s="8"/>
      <c r="D734" s="8"/>
      <c r="E734" s="8"/>
      <c r="F734" s="8"/>
      <c r="G734" s="21"/>
      <c r="H734" s="12"/>
      <c r="I734" s="1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idden="1">
      <c r="A735" s="8"/>
      <c r="B735" s="8"/>
      <c r="C735" s="8"/>
      <c r="D735" s="8"/>
      <c r="E735" s="8"/>
      <c r="F735" s="8"/>
      <c r="G735" s="21"/>
      <c r="H735" s="12"/>
      <c r="I735" s="12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idden="1">
      <c r="A736" s="8"/>
      <c r="B736" s="8"/>
      <c r="C736" s="8"/>
      <c r="D736" s="8"/>
      <c r="E736" s="8"/>
      <c r="F736" s="8"/>
      <c r="G736" s="21"/>
      <c r="H736" s="12"/>
      <c r="I736" s="12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idden="1">
      <c r="A737" s="8"/>
      <c r="B737" s="8"/>
      <c r="C737" s="8"/>
      <c r="D737" s="8"/>
      <c r="E737" s="8"/>
      <c r="F737" s="8"/>
      <c r="G737" s="21"/>
      <c r="H737" s="12"/>
      <c r="I737" s="12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idden="1">
      <c r="A738" s="8"/>
      <c r="B738" s="8"/>
      <c r="C738" s="8"/>
      <c r="D738" s="8"/>
      <c r="E738" s="8"/>
      <c r="F738" s="8"/>
      <c r="G738" s="21"/>
      <c r="H738" s="12"/>
      <c r="I738" s="12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idden="1">
      <c r="A739" s="8"/>
      <c r="B739" s="8"/>
      <c r="C739" s="8"/>
      <c r="D739" s="8"/>
      <c r="E739" s="8"/>
      <c r="F739" s="8"/>
      <c r="G739" s="21"/>
      <c r="H739" s="12"/>
      <c r="I739" s="12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idden="1">
      <c r="A740" s="8"/>
      <c r="B740" s="8"/>
      <c r="C740" s="8"/>
      <c r="D740" s="8"/>
      <c r="E740" s="8"/>
      <c r="F740" s="8"/>
      <c r="G740" s="21"/>
      <c r="H740" s="12"/>
      <c r="I740" s="12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idden="1">
      <c r="A741" s="8"/>
      <c r="B741" s="8"/>
      <c r="C741" s="8"/>
      <c r="D741" s="8"/>
      <c r="E741" s="8"/>
      <c r="F741" s="8"/>
      <c r="G741" s="21"/>
      <c r="H741" s="12"/>
      <c r="I741" s="12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idden="1">
      <c r="A742" s="8"/>
      <c r="B742" s="8"/>
      <c r="C742" s="8"/>
      <c r="D742" s="8"/>
      <c r="E742" s="8"/>
      <c r="F742" s="8"/>
      <c r="G742" s="21"/>
      <c r="H742" s="12"/>
      <c r="I742" s="12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idden="1">
      <c r="A743" s="8"/>
      <c r="B743" s="8"/>
      <c r="C743" s="8"/>
      <c r="D743" s="8"/>
      <c r="E743" s="8"/>
      <c r="F743" s="8"/>
      <c r="G743" s="21"/>
      <c r="H743" s="12"/>
      <c r="I743" s="12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idden="1">
      <c r="A744" s="8"/>
      <c r="B744" s="8"/>
      <c r="C744" s="8"/>
      <c r="D744" s="8"/>
      <c r="E744" s="8"/>
      <c r="F744" s="8"/>
      <c r="G744" s="21"/>
      <c r="H744" s="12"/>
      <c r="I744" s="12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idden="1">
      <c r="A745" s="8"/>
      <c r="B745" s="8"/>
      <c r="C745" s="8"/>
      <c r="D745" s="8"/>
      <c r="E745" s="8"/>
      <c r="F745" s="8"/>
      <c r="G745" s="21"/>
      <c r="H745" s="12"/>
      <c r="I745" s="12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idden="1">
      <c r="A746" s="8"/>
      <c r="B746" s="8"/>
      <c r="C746" s="8"/>
      <c r="D746" s="8"/>
      <c r="E746" s="8"/>
      <c r="F746" s="8"/>
      <c r="G746" s="21"/>
      <c r="H746" s="12"/>
      <c r="I746" s="12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idden="1">
      <c r="A747" s="8"/>
      <c r="B747" s="8"/>
      <c r="C747" s="8"/>
      <c r="D747" s="8"/>
      <c r="E747" s="8"/>
      <c r="F747" s="8"/>
      <c r="G747" s="21"/>
      <c r="H747" s="12"/>
      <c r="I747" s="12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idden="1">
      <c r="A748" s="8"/>
      <c r="B748" s="8"/>
      <c r="C748" s="8"/>
      <c r="D748" s="8"/>
      <c r="E748" s="8"/>
      <c r="F748" s="8"/>
      <c r="G748" s="21"/>
      <c r="H748" s="12"/>
      <c r="I748" s="12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idden="1">
      <c r="A749" s="8"/>
      <c r="B749" s="8"/>
      <c r="C749" s="8"/>
      <c r="D749" s="8"/>
      <c r="E749" s="8"/>
      <c r="F749" s="8"/>
      <c r="G749" s="21"/>
      <c r="H749" s="12"/>
      <c r="I749" s="12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idden="1">
      <c r="A750" s="8"/>
      <c r="B750" s="8"/>
      <c r="C750" s="8"/>
      <c r="D750" s="8"/>
      <c r="E750" s="8"/>
      <c r="F750" s="8"/>
      <c r="G750" s="21"/>
      <c r="H750" s="12"/>
      <c r="I750" s="12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idden="1">
      <c r="A751" s="8"/>
      <c r="B751" s="8"/>
      <c r="C751" s="8"/>
      <c r="D751" s="8"/>
      <c r="E751" s="8"/>
      <c r="F751" s="8"/>
      <c r="G751" s="21"/>
      <c r="H751" s="12"/>
      <c r="I751" s="12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idden="1">
      <c r="A752" s="8"/>
      <c r="B752" s="8"/>
      <c r="C752" s="8"/>
      <c r="D752" s="8"/>
      <c r="E752" s="8"/>
      <c r="F752" s="8"/>
      <c r="G752" s="21"/>
      <c r="H752" s="12"/>
      <c r="I752" s="12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idden="1">
      <c r="A753" s="8"/>
      <c r="B753" s="8"/>
      <c r="C753" s="8"/>
      <c r="D753" s="8"/>
      <c r="E753" s="8"/>
      <c r="F753" s="8"/>
      <c r="G753" s="21"/>
      <c r="H753" s="12"/>
      <c r="I753" s="12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idden="1">
      <c r="A754" s="8"/>
      <c r="B754" s="8"/>
      <c r="C754" s="8"/>
      <c r="D754" s="8"/>
      <c r="E754" s="8"/>
      <c r="F754" s="8"/>
      <c r="G754" s="21"/>
      <c r="H754" s="12"/>
      <c r="I754" s="12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idden="1">
      <c r="A755" s="8"/>
      <c r="B755" s="8"/>
      <c r="C755" s="8"/>
      <c r="D755" s="8"/>
      <c r="E755" s="8"/>
      <c r="F755" s="8"/>
      <c r="G755" s="21"/>
      <c r="H755" s="12"/>
      <c r="I755" s="12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idden="1">
      <c r="A756" s="8"/>
      <c r="B756" s="8"/>
      <c r="C756" s="8"/>
      <c r="D756" s="8"/>
      <c r="E756" s="8"/>
      <c r="F756" s="8"/>
      <c r="G756" s="21"/>
      <c r="H756" s="12"/>
      <c r="I756" s="12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idden="1">
      <c r="A757" s="8"/>
      <c r="B757" s="8"/>
      <c r="C757" s="8"/>
      <c r="D757" s="8"/>
      <c r="E757" s="8"/>
      <c r="F757" s="8"/>
      <c r="G757" s="21"/>
      <c r="H757" s="12"/>
      <c r="I757" s="12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idden="1">
      <c r="A758" s="8"/>
      <c r="B758" s="8"/>
      <c r="C758" s="8"/>
      <c r="D758" s="8"/>
      <c r="E758" s="8"/>
      <c r="F758" s="8"/>
      <c r="G758" s="21"/>
      <c r="H758" s="12"/>
      <c r="I758" s="12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idden="1">
      <c r="A759" s="8"/>
      <c r="B759" s="8"/>
      <c r="C759" s="8"/>
      <c r="D759" s="8"/>
      <c r="E759" s="8"/>
      <c r="F759" s="8"/>
      <c r="G759" s="21"/>
      <c r="H759" s="12"/>
      <c r="I759" s="12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idden="1">
      <c r="A760" s="8"/>
      <c r="B760" s="8"/>
      <c r="C760" s="8"/>
      <c r="D760" s="8"/>
      <c r="E760" s="8"/>
      <c r="F760" s="8"/>
      <c r="G760" s="21"/>
      <c r="H760" s="12"/>
      <c r="I760" s="12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idden="1">
      <c r="A761" s="8"/>
      <c r="B761" s="8"/>
      <c r="C761" s="8"/>
      <c r="D761" s="8"/>
      <c r="E761" s="8"/>
      <c r="F761" s="8"/>
      <c r="G761" s="21"/>
      <c r="H761" s="12"/>
      <c r="I761" s="12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idden="1">
      <c r="A762" s="8"/>
      <c r="B762" s="8"/>
      <c r="C762" s="8"/>
      <c r="D762" s="8"/>
      <c r="E762" s="8"/>
      <c r="F762" s="8"/>
      <c r="G762" s="21"/>
      <c r="H762" s="12"/>
      <c r="I762" s="12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idden="1">
      <c r="A763" s="8"/>
      <c r="B763" s="8"/>
      <c r="C763" s="8"/>
      <c r="D763" s="8"/>
      <c r="E763" s="8"/>
      <c r="F763" s="8"/>
      <c r="G763" s="21"/>
      <c r="H763" s="12"/>
      <c r="I763" s="12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idden="1">
      <c r="A764" s="8"/>
      <c r="B764" s="8"/>
      <c r="C764" s="8"/>
      <c r="D764" s="8"/>
      <c r="E764" s="8"/>
      <c r="F764" s="8"/>
      <c r="G764" s="21"/>
      <c r="H764" s="12"/>
      <c r="I764" s="12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idden="1">
      <c r="A765" s="8"/>
      <c r="B765" s="8"/>
      <c r="C765" s="8"/>
      <c r="D765" s="8"/>
      <c r="E765" s="8"/>
      <c r="F765" s="8"/>
      <c r="G765" s="21"/>
      <c r="H765" s="12"/>
      <c r="I765" s="12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idden="1">
      <c r="A766" s="8"/>
      <c r="B766" s="8"/>
      <c r="C766" s="8"/>
      <c r="D766" s="8"/>
      <c r="E766" s="8"/>
      <c r="F766" s="8"/>
      <c r="G766" s="21"/>
      <c r="H766" s="12"/>
      <c r="I766" s="12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idden="1">
      <c r="A767" s="8"/>
      <c r="B767" s="8"/>
      <c r="C767" s="8"/>
      <c r="D767" s="8"/>
      <c r="E767" s="8"/>
      <c r="F767" s="8"/>
      <c r="G767" s="21"/>
      <c r="H767" s="12"/>
      <c r="I767" s="12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idden="1">
      <c r="A768" s="8"/>
      <c r="B768" s="8"/>
      <c r="C768" s="8"/>
      <c r="D768" s="8"/>
      <c r="E768" s="8"/>
      <c r="F768" s="8"/>
      <c r="G768" s="21"/>
      <c r="H768" s="12"/>
      <c r="I768" s="12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idden="1">
      <c r="A769" s="8"/>
      <c r="B769" s="8"/>
      <c r="C769" s="8"/>
      <c r="D769" s="8"/>
      <c r="E769" s="8"/>
      <c r="F769" s="8"/>
      <c r="G769" s="21"/>
      <c r="H769" s="12"/>
      <c r="I769" s="12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idden="1">
      <c r="A770" s="8"/>
      <c r="B770" s="8"/>
      <c r="C770" s="8"/>
      <c r="D770" s="8"/>
      <c r="E770" s="8"/>
      <c r="F770" s="8"/>
      <c r="G770" s="21"/>
      <c r="H770" s="12"/>
      <c r="I770" s="12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idden="1">
      <c r="A771" s="8"/>
      <c r="B771" s="8"/>
      <c r="C771" s="8"/>
      <c r="D771" s="8"/>
      <c r="E771" s="8"/>
      <c r="F771" s="8"/>
      <c r="G771" s="21"/>
      <c r="H771" s="12"/>
      <c r="I771" s="12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idden="1">
      <c r="A772" s="8"/>
      <c r="B772" s="8"/>
      <c r="C772" s="8"/>
      <c r="D772" s="8"/>
      <c r="E772" s="8"/>
      <c r="F772" s="8"/>
      <c r="G772" s="21"/>
      <c r="H772" s="12"/>
      <c r="I772" s="12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idden="1">
      <c r="A773" s="8"/>
      <c r="B773" s="8"/>
      <c r="C773" s="8"/>
      <c r="D773" s="8"/>
      <c r="E773" s="8"/>
      <c r="F773" s="8"/>
      <c r="G773" s="21"/>
      <c r="H773" s="12"/>
      <c r="I773" s="12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idden="1">
      <c r="A774" s="8"/>
      <c r="B774" s="8"/>
      <c r="C774" s="8"/>
      <c r="D774" s="8"/>
      <c r="E774" s="8"/>
      <c r="F774" s="8"/>
      <c r="G774" s="21"/>
      <c r="H774" s="12"/>
      <c r="I774" s="12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idden="1">
      <c r="A775" s="8"/>
      <c r="B775" s="8"/>
      <c r="C775" s="8"/>
      <c r="D775" s="8"/>
      <c r="E775" s="8"/>
      <c r="F775" s="8"/>
      <c r="G775" s="21"/>
      <c r="H775" s="12"/>
      <c r="I775" s="12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idden="1">
      <c r="A776" s="8"/>
      <c r="B776" s="8"/>
      <c r="C776" s="8"/>
      <c r="D776" s="8"/>
      <c r="E776" s="8"/>
      <c r="F776" s="8"/>
      <c r="G776" s="21"/>
      <c r="H776" s="12"/>
      <c r="I776" s="12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idden="1">
      <c r="A777" s="8"/>
      <c r="B777" s="8"/>
      <c r="C777" s="8"/>
      <c r="D777" s="8"/>
      <c r="E777" s="8"/>
      <c r="F777" s="8"/>
      <c r="G777" s="21"/>
      <c r="H777" s="12"/>
      <c r="I777" s="12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idden="1">
      <c r="A778" s="8"/>
      <c r="B778" s="8"/>
      <c r="C778" s="8"/>
      <c r="D778" s="8"/>
      <c r="E778" s="8"/>
      <c r="F778" s="8"/>
      <c r="G778" s="21"/>
      <c r="H778" s="12"/>
      <c r="I778" s="12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idden="1">
      <c r="A779" s="8"/>
      <c r="B779" s="8"/>
      <c r="C779" s="8"/>
      <c r="D779" s="8"/>
      <c r="E779" s="8"/>
      <c r="F779" s="8"/>
      <c r="G779" s="21"/>
      <c r="H779" s="12"/>
      <c r="I779" s="12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idden="1">
      <c r="A780" s="8"/>
      <c r="B780" s="8"/>
      <c r="C780" s="8"/>
      <c r="D780" s="8"/>
      <c r="E780" s="8"/>
      <c r="F780" s="8"/>
      <c r="G780" s="21"/>
      <c r="H780" s="12"/>
      <c r="I780" s="12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idden="1">
      <c r="A781" s="8"/>
      <c r="B781" s="8"/>
      <c r="C781" s="8"/>
      <c r="D781" s="8"/>
      <c r="E781" s="8"/>
      <c r="F781" s="8"/>
      <c r="G781" s="21"/>
      <c r="H781" s="12"/>
      <c r="I781" s="12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idden="1">
      <c r="A782" s="8"/>
      <c r="B782" s="8"/>
      <c r="C782" s="8"/>
      <c r="D782" s="8"/>
      <c r="E782" s="8"/>
      <c r="F782" s="8"/>
      <c r="G782" s="21"/>
      <c r="H782" s="12"/>
      <c r="I782" s="12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idden="1">
      <c r="A783" s="8"/>
      <c r="B783" s="8"/>
      <c r="C783" s="8"/>
      <c r="D783" s="8"/>
      <c r="E783" s="8"/>
      <c r="F783" s="8"/>
      <c r="G783" s="21"/>
      <c r="H783" s="12"/>
      <c r="I783" s="12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idden="1">
      <c r="A784" s="8"/>
      <c r="B784" s="8"/>
      <c r="C784" s="8"/>
      <c r="D784" s="8"/>
      <c r="E784" s="8"/>
      <c r="F784" s="8"/>
      <c r="G784" s="21"/>
      <c r="H784" s="12"/>
      <c r="I784" s="12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idden="1">
      <c r="A785" s="8"/>
      <c r="B785" s="8"/>
      <c r="C785" s="8"/>
      <c r="D785" s="8"/>
      <c r="E785" s="8"/>
      <c r="F785" s="8"/>
      <c r="G785" s="21"/>
      <c r="H785" s="12"/>
      <c r="I785" s="12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idden="1">
      <c r="A786" s="8"/>
      <c r="B786" s="8"/>
      <c r="C786" s="8"/>
      <c r="D786" s="8"/>
      <c r="E786" s="8"/>
      <c r="F786" s="8"/>
      <c r="G786" s="21"/>
      <c r="H786" s="12"/>
      <c r="I786" s="12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idden="1">
      <c r="A787" s="8"/>
      <c r="B787" s="8"/>
      <c r="C787" s="8"/>
      <c r="D787" s="8"/>
      <c r="E787" s="8"/>
      <c r="F787" s="8"/>
      <c r="G787" s="21"/>
      <c r="H787" s="12"/>
      <c r="I787" s="12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idden="1">
      <c r="A788" s="8"/>
      <c r="B788" s="8"/>
      <c r="C788" s="8"/>
      <c r="D788" s="8"/>
      <c r="E788" s="8"/>
      <c r="F788" s="8"/>
      <c r="G788" s="21"/>
      <c r="H788" s="12"/>
      <c r="I788" s="12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idden="1">
      <c r="A789" s="8"/>
      <c r="B789" s="8"/>
      <c r="C789" s="8"/>
      <c r="D789" s="8"/>
      <c r="E789" s="8"/>
      <c r="F789" s="8"/>
      <c r="G789" s="21"/>
      <c r="H789" s="12"/>
      <c r="I789" s="12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idden="1">
      <c r="A790" s="8"/>
      <c r="B790" s="8"/>
      <c r="C790" s="8"/>
      <c r="D790" s="8"/>
      <c r="E790" s="8"/>
      <c r="F790" s="8"/>
      <c r="G790" s="21"/>
      <c r="H790" s="12"/>
      <c r="I790" s="12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idden="1">
      <c r="A791" s="8"/>
      <c r="B791" s="8"/>
      <c r="C791" s="8"/>
      <c r="D791" s="8"/>
      <c r="E791" s="8"/>
      <c r="F791" s="8"/>
      <c r="G791" s="21"/>
      <c r="H791" s="12"/>
      <c r="I791" s="12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idden="1">
      <c r="A792" s="8"/>
      <c r="B792" s="8"/>
      <c r="C792" s="8"/>
      <c r="D792" s="8"/>
      <c r="E792" s="8"/>
      <c r="F792" s="8"/>
      <c r="G792" s="21"/>
      <c r="H792" s="12"/>
      <c r="I792" s="12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idden="1">
      <c r="A793" s="8"/>
      <c r="B793" s="8"/>
      <c r="C793" s="8"/>
      <c r="D793" s="8"/>
      <c r="E793" s="8"/>
      <c r="F793" s="8"/>
      <c r="G793" s="21"/>
      <c r="H793" s="12"/>
      <c r="I793" s="12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idden="1">
      <c r="A794" s="8"/>
      <c r="B794" s="8"/>
      <c r="C794" s="8"/>
      <c r="D794" s="8"/>
      <c r="E794" s="8"/>
      <c r="F794" s="8"/>
      <c r="G794" s="21"/>
      <c r="H794" s="12"/>
      <c r="I794" s="12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idden="1">
      <c r="A795" s="8"/>
      <c r="B795" s="8"/>
      <c r="C795" s="8"/>
      <c r="D795" s="8"/>
      <c r="E795" s="8"/>
      <c r="F795" s="8"/>
      <c r="G795" s="21"/>
      <c r="H795" s="12"/>
      <c r="I795" s="12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idden="1">
      <c r="A796" s="8"/>
      <c r="B796" s="8"/>
      <c r="C796" s="8"/>
      <c r="D796" s="8"/>
      <c r="E796" s="8"/>
      <c r="F796" s="8"/>
      <c r="G796" s="21"/>
      <c r="H796" s="12"/>
      <c r="I796" s="12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idden="1">
      <c r="A797" s="8"/>
      <c r="B797" s="8"/>
      <c r="C797" s="8"/>
      <c r="D797" s="8"/>
      <c r="E797" s="8"/>
      <c r="F797" s="8"/>
      <c r="G797" s="21"/>
      <c r="H797" s="12"/>
      <c r="I797" s="12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idden="1">
      <c r="A798" s="8"/>
      <c r="B798" s="8"/>
      <c r="C798" s="8"/>
      <c r="D798" s="8"/>
      <c r="E798" s="8"/>
      <c r="F798" s="8"/>
      <c r="G798" s="21"/>
      <c r="H798" s="12"/>
      <c r="I798" s="12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idden="1">
      <c r="A799" s="8"/>
      <c r="B799" s="8"/>
      <c r="C799" s="8"/>
      <c r="D799" s="8"/>
      <c r="E799" s="8"/>
      <c r="F799" s="8"/>
      <c r="G799" s="21"/>
      <c r="H799" s="12"/>
      <c r="I799" s="12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idden="1">
      <c r="A800" s="8"/>
      <c r="B800" s="8"/>
      <c r="C800" s="8"/>
      <c r="D800" s="8"/>
      <c r="E800" s="8"/>
      <c r="F800" s="8"/>
      <c r="G800" s="21"/>
      <c r="H800" s="12"/>
      <c r="I800" s="12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idden="1">
      <c r="A801" s="8"/>
      <c r="B801" s="8"/>
      <c r="C801" s="8"/>
      <c r="D801" s="8"/>
      <c r="E801" s="8"/>
      <c r="F801" s="8"/>
      <c r="G801" s="21"/>
      <c r="H801" s="12"/>
      <c r="I801" s="12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idden="1">
      <c r="A802" s="8"/>
      <c r="B802" s="8"/>
      <c r="C802" s="8"/>
      <c r="D802" s="8"/>
      <c r="E802" s="8"/>
      <c r="F802" s="8"/>
      <c r="G802" s="21"/>
      <c r="H802" s="12"/>
      <c r="I802" s="12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idden="1">
      <c r="A803" s="8"/>
      <c r="B803" s="8"/>
      <c r="C803" s="8"/>
      <c r="D803" s="8"/>
      <c r="E803" s="8"/>
      <c r="F803" s="8"/>
      <c r="G803" s="21"/>
      <c r="H803" s="12"/>
      <c r="I803" s="12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idden="1">
      <c r="A804" s="8"/>
      <c r="B804" s="8"/>
      <c r="C804" s="8"/>
      <c r="D804" s="8"/>
      <c r="E804" s="8"/>
      <c r="F804" s="8"/>
      <c r="G804" s="21"/>
      <c r="H804" s="12"/>
      <c r="I804" s="12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idden="1">
      <c r="A805" s="8"/>
      <c r="B805" s="8"/>
      <c r="C805" s="8"/>
      <c r="D805" s="8"/>
      <c r="E805" s="8"/>
      <c r="F805" s="8"/>
      <c r="G805" s="21"/>
      <c r="H805" s="12"/>
      <c r="I805" s="12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idden="1">
      <c r="A806" s="8"/>
      <c r="B806" s="8"/>
      <c r="C806" s="8"/>
      <c r="D806" s="8"/>
      <c r="E806" s="8"/>
      <c r="F806" s="8"/>
      <c r="G806" s="21"/>
      <c r="H806" s="12"/>
      <c r="I806" s="12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idden="1">
      <c r="A807" s="8"/>
      <c r="B807" s="8"/>
      <c r="C807" s="8"/>
      <c r="D807" s="8"/>
      <c r="E807" s="8"/>
      <c r="F807" s="8"/>
      <c r="G807" s="21"/>
      <c r="H807" s="12"/>
      <c r="I807" s="12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idden="1">
      <c r="A808" s="8"/>
      <c r="B808" s="8"/>
      <c r="C808" s="8"/>
      <c r="D808" s="8"/>
      <c r="E808" s="8"/>
      <c r="F808" s="8"/>
      <c r="G808" s="21"/>
      <c r="H808" s="12"/>
      <c r="I808" s="12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idden="1">
      <c r="A809" s="8"/>
      <c r="B809" s="8"/>
      <c r="C809" s="8"/>
      <c r="D809" s="8"/>
      <c r="E809" s="8"/>
      <c r="F809" s="8"/>
      <c r="G809" s="21"/>
      <c r="H809" s="12"/>
      <c r="I809" s="12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idden="1">
      <c r="A810" s="8"/>
      <c r="B810" s="8"/>
      <c r="C810" s="8"/>
      <c r="D810" s="8"/>
      <c r="E810" s="8"/>
      <c r="F810" s="8"/>
      <c r="G810" s="21"/>
      <c r="H810" s="12"/>
      <c r="I810" s="12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idden="1">
      <c r="A811" s="8"/>
      <c r="B811" s="8"/>
      <c r="C811" s="8"/>
      <c r="D811" s="8"/>
      <c r="E811" s="8"/>
      <c r="F811" s="8"/>
      <c r="G811" s="21"/>
      <c r="H811" s="12"/>
      <c r="I811" s="12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idden="1">
      <c r="A812" s="8"/>
      <c r="B812" s="8"/>
      <c r="C812" s="8"/>
      <c r="D812" s="8"/>
      <c r="E812" s="8"/>
      <c r="F812" s="8"/>
      <c r="G812" s="21"/>
      <c r="H812" s="12"/>
      <c r="I812" s="12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idden="1">
      <c r="A813" s="8"/>
      <c r="B813" s="8"/>
      <c r="C813" s="8"/>
      <c r="D813" s="8"/>
      <c r="E813" s="8"/>
      <c r="F813" s="8"/>
      <c r="G813" s="21"/>
      <c r="H813" s="12"/>
      <c r="I813" s="12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idden="1">
      <c r="A814" s="8"/>
      <c r="B814" s="8"/>
      <c r="C814" s="8"/>
      <c r="D814" s="8"/>
      <c r="E814" s="8"/>
      <c r="F814" s="8"/>
      <c r="G814" s="21"/>
      <c r="H814" s="12"/>
      <c r="I814" s="12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idden="1">
      <c r="A815" s="8"/>
      <c r="B815" s="8"/>
      <c r="C815" s="8"/>
      <c r="D815" s="8"/>
      <c r="E815" s="8"/>
      <c r="F815" s="8"/>
      <c r="G815" s="21"/>
      <c r="H815" s="12"/>
      <c r="I815" s="12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idden="1">
      <c r="A816" s="8"/>
      <c r="B816" s="8"/>
      <c r="C816" s="8"/>
      <c r="D816" s="8"/>
      <c r="E816" s="8"/>
      <c r="F816" s="8"/>
      <c r="G816" s="21"/>
      <c r="H816" s="12"/>
      <c r="I816" s="12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idden="1">
      <c r="A817" s="8"/>
      <c r="B817" s="8"/>
      <c r="C817" s="8"/>
      <c r="D817" s="8"/>
      <c r="E817" s="8"/>
      <c r="F817" s="8"/>
      <c r="G817" s="21"/>
      <c r="H817" s="12"/>
      <c r="I817" s="12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idden="1">
      <c r="A818" s="8"/>
      <c r="B818" s="8"/>
      <c r="C818" s="8"/>
      <c r="D818" s="8"/>
      <c r="E818" s="8"/>
      <c r="F818" s="8"/>
      <c r="G818" s="21"/>
      <c r="H818" s="12"/>
      <c r="I818" s="12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idden="1">
      <c r="A819" s="8"/>
      <c r="B819" s="8"/>
      <c r="C819" s="8"/>
      <c r="D819" s="8"/>
      <c r="E819" s="8"/>
      <c r="F819" s="8"/>
      <c r="G819" s="21"/>
      <c r="H819" s="12"/>
      <c r="I819" s="12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idden="1">
      <c r="A820" s="8"/>
      <c r="B820" s="8"/>
      <c r="C820" s="8"/>
      <c r="D820" s="8"/>
      <c r="E820" s="8"/>
      <c r="F820" s="8"/>
      <c r="G820" s="21"/>
      <c r="H820" s="12"/>
      <c r="I820" s="12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idden="1">
      <c r="A821" s="8"/>
      <c r="B821" s="8"/>
      <c r="C821" s="8"/>
      <c r="D821" s="8"/>
      <c r="E821" s="8"/>
      <c r="F821" s="8"/>
      <c r="G821" s="21"/>
      <c r="H821" s="12"/>
      <c r="I821" s="12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idden="1">
      <c r="A822" s="8"/>
      <c r="B822" s="8"/>
      <c r="C822" s="8"/>
      <c r="D822" s="8"/>
      <c r="E822" s="8"/>
      <c r="F822" s="8"/>
      <c r="G822" s="21"/>
      <c r="H822" s="12"/>
      <c r="I822" s="12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idden="1">
      <c r="A823" s="8"/>
      <c r="B823" s="8"/>
      <c r="C823" s="8"/>
      <c r="D823" s="8"/>
      <c r="E823" s="8"/>
      <c r="F823" s="8"/>
      <c r="G823" s="21"/>
      <c r="H823" s="12"/>
      <c r="I823" s="12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idden="1">
      <c r="A824" s="8"/>
      <c r="B824" s="8"/>
      <c r="C824" s="8"/>
      <c r="D824" s="8"/>
      <c r="E824" s="8"/>
      <c r="F824" s="8"/>
      <c r="G824" s="21"/>
      <c r="H824" s="12"/>
      <c r="I824" s="12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idden="1">
      <c r="A825" s="8"/>
      <c r="B825" s="8"/>
      <c r="C825" s="8"/>
      <c r="D825" s="8"/>
      <c r="E825" s="8"/>
      <c r="F825" s="8"/>
      <c r="G825" s="21"/>
      <c r="H825" s="12"/>
      <c r="I825" s="12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idden="1">
      <c r="A826" s="8"/>
      <c r="B826" s="8"/>
      <c r="C826" s="8"/>
      <c r="D826" s="8"/>
      <c r="E826" s="8"/>
      <c r="F826" s="8"/>
      <c r="G826" s="21"/>
      <c r="H826" s="12"/>
      <c r="I826" s="12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idden="1">
      <c r="A827" s="8"/>
      <c r="B827" s="8"/>
      <c r="C827" s="8"/>
      <c r="D827" s="8"/>
      <c r="E827" s="8"/>
      <c r="F827" s="8"/>
      <c r="G827" s="21"/>
      <c r="H827" s="12"/>
      <c r="I827" s="12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idden="1">
      <c r="A828" s="8"/>
      <c r="B828" s="8"/>
      <c r="C828" s="8"/>
      <c r="D828" s="8"/>
      <c r="E828" s="8"/>
      <c r="F828" s="8"/>
      <c r="G828" s="21"/>
      <c r="H828" s="12"/>
      <c r="I828" s="12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idden="1">
      <c r="A829" s="8"/>
      <c r="B829" s="8"/>
      <c r="C829" s="8"/>
      <c r="D829" s="8"/>
      <c r="E829" s="8"/>
      <c r="F829" s="8"/>
      <c r="G829" s="21"/>
      <c r="H829" s="12"/>
      <c r="I829" s="12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idden="1">
      <c r="A830" s="8"/>
      <c r="B830" s="8"/>
      <c r="C830" s="8"/>
      <c r="D830" s="8"/>
      <c r="E830" s="8"/>
      <c r="F830" s="8"/>
      <c r="G830" s="21"/>
      <c r="H830" s="12"/>
      <c r="I830" s="12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idden="1">
      <c r="A831" s="8"/>
      <c r="B831" s="8"/>
      <c r="C831" s="8"/>
      <c r="D831" s="8"/>
      <c r="E831" s="8"/>
      <c r="F831" s="8"/>
      <c r="G831" s="21"/>
      <c r="H831" s="12"/>
      <c r="I831" s="12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idden="1">
      <c r="A832" s="8"/>
      <c r="B832" s="8"/>
      <c r="C832" s="8"/>
      <c r="D832" s="8"/>
      <c r="E832" s="8"/>
      <c r="F832" s="8"/>
      <c r="G832" s="21"/>
      <c r="H832" s="12"/>
      <c r="I832" s="12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idden="1">
      <c r="A833" s="8"/>
      <c r="B833" s="8"/>
      <c r="C833" s="8"/>
      <c r="D833" s="8"/>
      <c r="E833" s="8"/>
      <c r="F833" s="8"/>
      <c r="G833" s="21"/>
      <c r="H833" s="12"/>
      <c r="I833" s="12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idden="1">
      <c r="A834" s="8"/>
      <c r="B834" s="8"/>
      <c r="C834" s="8"/>
      <c r="D834" s="8"/>
      <c r="E834" s="8"/>
      <c r="F834" s="8"/>
      <c r="G834" s="21"/>
      <c r="H834" s="12"/>
      <c r="I834" s="12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idden="1">
      <c r="A835" s="8"/>
      <c r="B835" s="8"/>
      <c r="C835" s="8"/>
      <c r="D835" s="8"/>
      <c r="E835" s="8"/>
      <c r="F835" s="8"/>
      <c r="G835" s="21"/>
      <c r="H835" s="12"/>
      <c r="I835" s="12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idden="1">
      <c r="A836" s="8"/>
      <c r="B836" s="8"/>
      <c r="C836" s="8"/>
      <c r="D836" s="8"/>
      <c r="E836" s="8"/>
      <c r="F836" s="8"/>
      <c r="G836" s="21"/>
      <c r="H836" s="12"/>
      <c r="I836" s="12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idden="1">
      <c r="A837" s="8"/>
      <c r="B837" s="8"/>
      <c r="C837" s="8"/>
      <c r="D837" s="8"/>
      <c r="E837" s="8"/>
      <c r="F837" s="8"/>
      <c r="G837" s="21"/>
      <c r="H837" s="12"/>
      <c r="I837" s="12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idden="1">
      <c r="A838" s="8"/>
      <c r="B838" s="8"/>
      <c r="C838" s="8"/>
      <c r="D838" s="8"/>
      <c r="E838" s="8"/>
      <c r="F838" s="8"/>
      <c r="G838" s="21"/>
      <c r="H838" s="12"/>
      <c r="I838" s="12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idden="1">
      <c r="A839" s="8"/>
      <c r="B839" s="8"/>
      <c r="C839" s="8"/>
      <c r="D839" s="8"/>
      <c r="E839" s="8"/>
      <c r="F839" s="8"/>
      <c r="G839" s="21"/>
      <c r="H839" s="12"/>
      <c r="I839" s="12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idden="1">
      <c r="A840" s="8"/>
      <c r="B840" s="8"/>
      <c r="C840" s="8"/>
      <c r="D840" s="8"/>
      <c r="E840" s="8"/>
      <c r="F840" s="8"/>
      <c r="G840" s="21"/>
      <c r="H840" s="12"/>
      <c r="I840" s="12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idden="1">
      <c r="A841" s="8"/>
      <c r="B841" s="8"/>
      <c r="C841" s="8"/>
      <c r="D841" s="8"/>
      <c r="E841" s="8"/>
      <c r="F841" s="8"/>
      <c r="G841" s="21"/>
      <c r="H841" s="12"/>
      <c r="I841" s="12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idden="1">
      <c r="A842" s="8"/>
      <c r="B842" s="8"/>
      <c r="C842" s="8"/>
      <c r="D842" s="8"/>
      <c r="E842" s="8"/>
      <c r="F842" s="8"/>
      <c r="G842" s="21"/>
      <c r="H842" s="12"/>
      <c r="I842" s="12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idden="1">
      <c r="A843" s="8"/>
      <c r="B843" s="8"/>
      <c r="C843" s="8"/>
      <c r="D843" s="8"/>
      <c r="E843" s="8"/>
      <c r="F843" s="8"/>
      <c r="G843" s="21"/>
      <c r="H843" s="12"/>
      <c r="I843" s="12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idden="1">
      <c r="A844" s="8"/>
      <c r="B844" s="8"/>
      <c r="C844" s="8"/>
      <c r="D844" s="8"/>
      <c r="E844" s="8"/>
      <c r="F844" s="8"/>
      <c r="G844" s="21"/>
      <c r="H844" s="12"/>
      <c r="I844" s="12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idden="1">
      <c r="A845" s="8"/>
      <c r="B845" s="8"/>
      <c r="C845" s="8"/>
      <c r="D845" s="8"/>
      <c r="E845" s="8"/>
      <c r="F845" s="8"/>
      <c r="G845" s="21"/>
      <c r="H845" s="12"/>
      <c r="I845" s="12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idden="1">
      <c r="A846" s="8"/>
      <c r="B846" s="8"/>
      <c r="C846" s="8"/>
      <c r="D846" s="8"/>
      <c r="E846" s="8"/>
      <c r="F846" s="8"/>
      <c r="G846" s="21"/>
      <c r="H846" s="12"/>
      <c r="I846" s="12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idden="1">
      <c r="A847" s="8"/>
      <c r="B847" s="8"/>
      <c r="C847" s="8"/>
      <c r="D847" s="8"/>
      <c r="E847" s="8"/>
      <c r="F847" s="8"/>
      <c r="G847" s="21"/>
      <c r="H847" s="12"/>
      <c r="I847" s="12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idden="1">
      <c r="A848" s="8"/>
      <c r="B848" s="8"/>
      <c r="C848" s="8"/>
      <c r="D848" s="8"/>
      <c r="E848" s="8"/>
      <c r="F848" s="8"/>
      <c r="G848" s="21"/>
      <c r="H848" s="12"/>
      <c r="I848" s="12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idden="1">
      <c r="A849" s="8"/>
      <c r="B849" s="8"/>
      <c r="C849" s="8"/>
      <c r="D849" s="8"/>
      <c r="E849" s="8"/>
      <c r="F849" s="8"/>
      <c r="G849" s="21"/>
      <c r="H849" s="12"/>
      <c r="I849" s="12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idden="1">
      <c r="A850" s="8"/>
      <c r="B850" s="8"/>
      <c r="C850" s="8"/>
      <c r="D850" s="8"/>
      <c r="E850" s="8"/>
      <c r="F850" s="8"/>
      <c r="G850" s="21"/>
      <c r="H850" s="12"/>
      <c r="I850" s="12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idden="1">
      <c r="A851" s="8"/>
      <c r="B851" s="8"/>
      <c r="C851" s="8"/>
      <c r="D851" s="8"/>
      <c r="E851" s="8"/>
      <c r="F851" s="8"/>
      <c r="G851" s="21"/>
      <c r="H851" s="12"/>
      <c r="I851" s="12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idden="1">
      <c r="A852" s="8"/>
      <c r="B852" s="8"/>
      <c r="C852" s="8"/>
      <c r="D852" s="8"/>
      <c r="E852" s="8"/>
      <c r="F852" s="8"/>
      <c r="G852" s="21"/>
      <c r="H852" s="12"/>
      <c r="I852" s="12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idden="1">
      <c r="A853" s="8"/>
      <c r="B853" s="8"/>
      <c r="C853" s="8"/>
      <c r="D853" s="8"/>
      <c r="E853" s="8"/>
      <c r="F853" s="8"/>
      <c r="G853" s="21"/>
      <c r="H853" s="12"/>
      <c r="I853" s="12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idden="1">
      <c r="A854" s="8"/>
      <c r="B854" s="8"/>
      <c r="C854" s="8"/>
      <c r="D854" s="8"/>
      <c r="E854" s="8"/>
      <c r="F854" s="8"/>
      <c r="G854" s="21"/>
      <c r="H854" s="12"/>
      <c r="I854" s="12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idden="1">
      <c r="A855" s="8"/>
      <c r="B855" s="8"/>
      <c r="C855" s="8"/>
      <c r="D855" s="8"/>
      <c r="E855" s="8"/>
      <c r="F855" s="8"/>
      <c r="G855" s="21"/>
      <c r="H855" s="12"/>
      <c r="I855" s="12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idden="1">
      <c r="A856" s="8"/>
      <c r="B856" s="8"/>
      <c r="C856" s="8"/>
      <c r="D856" s="8"/>
      <c r="E856" s="8"/>
      <c r="F856" s="8"/>
      <c r="G856" s="21"/>
      <c r="H856" s="12"/>
      <c r="I856" s="12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idden="1">
      <c r="A857" s="8"/>
      <c r="B857" s="8"/>
      <c r="C857" s="8"/>
      <c r="D857" s="8"/>
      <c r="E857" s="8"/>
      <c r="F857" s="8"/>
      <c r="G857" s="21"/>
      <c r="H857" s="12"/>
      <c r="I857" s="12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idden="1">
      <c r="A858" s="8"/>
      <c r="B858" s="8"/>
      <c r="C858" s="8"/>
      <c r="D858" s="8"/>
      <c r="E858" s="8"/>
      <c r="F858" s="8"/>
      <c r="G858" s="21"/>
      <c r="H858" s="12"/>
      <c r="I858" s="12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idden="1">
      <c r="A859" s="8"/>
      <c r="B859" s="8"/>
      <c r="C859" s="8"/>
      <c r="D859" s="8"/>
      <c r="E859" s="8"/>
      <c r="F859" s="8"/>
      <c r="G859" s="21"/>
      <c r="H859" s="12"/>
      <c r="I859" s="12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idden="1">
      <c r="A860" s="8"/>
      <c r="B860" s="8"/>
      <c r="C860" s="8"/>
      <c r="D860" s="8"/>
      <c r="E860" s="8"/>
      <c r="F860" s="8"/>
      <c r="G860" s="21"/>
      <c r="H860" s="12"/>
      <c r="I860" s="12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idden="1">
      <c r="A861" s="8"/>
      <c r="B861" s="8"/>
      <c r="C861" s="8"/>
      <c r="D861" s="8"/>
      <c r="E861" s="8"/>
      <c r="F861" s="8"/>
      <c r="G861" s="21"/>
      <c r="H861" s="12"/>
      <c r="I861" s="12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idden="1">
      <c r="A862" s="8"/>
      <c r="B862" s="8"/>
      <c r="C862" s="8"/>
      <c r="D862" s="8"/>
      <c r="E862" s="8"/>
      <c r="F862" s="8"/>
      <c r="G862" s="21"/>
      <c r="H862" s="12"/>
      <c r="I862" s="12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idden="1">
      <c r="A863" s="8"/>
      <c r="B863" s="8"/>
      <c r="C863" s="8"/>
      <c r="D863" s="8"/>
      <c r="E863" s="8"/>
      <c r="F863" s="8"/>
      <c r="G863" s="21"/>
      <c r="H863" s="12"/>
      <c r="I863" s="12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idden="1">
      <c r="A864" s="8"/>
      <c r="B864" s="8"/>
      <c r="C864" s="8"/>
      <c r="D864" s="8"/>
      <c r="E864" s="8"/>
      <c r="F864" s="8"/>
      <c r="G864" s="21"/>
      <c r="H864" s="12"/>
      <c r="I864" s="12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idden="1">
      <c r="A865" s="8"/>
      <c r="B865" s="8"/>
      <c r="C865" s="8"/>
      <c r="D865" s="8"/>
      <c r="E865" s="8"/>
      <c r="F865" s="8"/>
      <c r="G865" s="21"/>
      <c r="H865" s="12"/>
      <c r="I865" s="12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idden="1">
      <c r="A866" s="8"/>
      <c r="B866" s="8"/>
      <c r="C866" s="8"/>
      <c r="D866" s="8"/>
      <c r="E866" s="8"/>
      <c r="F866" s="8"/>
      <c r="G866" s="21"/>
      <c r="H866" s="12"/>
      <c r="I866" s="12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idden="1">
      <c r="A867" s="8"/>
      <c r="B867" s="8"/>
      <c r="C867" s="8"/>
      <c r="D867" s="8"/>
      <c r="E867" s="8"/>
      <c r="F867" s="8"/>
      <c r="G867" s="21"/>
      <c r="H867" s="12"/>
      <c r="I867" s="12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idden="1">
      <c r="A868" s="8"/>
      <c r="B868" s="8"/>
      <c r="C868" s="8"/>
      <c r="D868" s="8"/>
      <c r="E868" s="8"/>
      <c r="F868" s="8"/>
      <c r="G868" s="21"/>
      <c r="H868" s="12"/>
      <c r="I868" s="12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idden="1">
      <c r="A869" s="8"/>
      <c r="B869" s="8"/>
      <c r="C869" s="8"/>
      <c r="D869" s="8"/>
      <c r="E869" s="8"/>
      <c r="F869" s="8"/>
      <c r="G869" s="21"/>
      <c r="H869" s="12"/>
      <c r="I869" s="12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idden="1">
      <c r="A870" s="8"/>
      <c r="B870" s="8"/>
      <c r="C870" s="8"/>
      <c r="D870" s="8"/>
      <c r="E870" s="8"/>
      <c r="F870" s="8"/>
      <c r="G870" s="21"/>
      <c r="H870" s="12"/>
      <c r="I870" s="12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idden="1">
      <c r="A871" s="8"/>
      <c r="B871" s="8"/>
      <c r="C871" s="8"/>
      <c r="D871" s="8"/>
      <c r="E871" s="8"/>
      <c r="F871" s="8"/>
      <c r="G871" s="21"/>
      <c r="H871" s="12"/>
      <c r="I871" s="12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idden="1">
      <c r="A872" s="8"/>
      <c r="B872" s="8"/>
      <c r="C872" s="8"/>
      <c r="D872" s="8"/>
      <c r="E872" s="8"/>
      <c r="F872" s="8"/>
      <c r="G872" s="21"/>
      <c r="H872" s="12"/>
      <c r="I872" s="12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idden="1">
      <c r="A873" s="8"/>
      <c r="B873" s="8"/>
      <c r="C873" s="8"/>
      <c r="D873" s="8"/>
      <c r="E873" s="8"/>
      <c r="F873" s="8"/>
      <c r="G873" s="21"/>
      <c r="H873" s="12"/>
      <c r="I873" s="12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idden="1">
      <c r="A874" s="8"/>
      <c r="B874" s="8"/>
      <c r="C874" s="8"/>
      <c r="D874" s="8"/>
      <c r="E874" s="8"/>
      <c r="F874" s="8"/>
      <c r="G874" s="21"/>
      <c r="H874" s="12"/>
      <c r="I874" s="12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idden="1">
      <c r="A875" s="8"/>
      <c r="B875" s="8"/>
      <c r="C875" s="8"/>
      <c r="D875" s="8"/>
      <c r="E875" s="8"/>
      <c r="F875" s="8"/>
      <c r="G875" s="21"/>
      <c r="H875" s="12"/>
      <c r="I875" s="12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idden="1">
      <c r="A876" s="8"/>
      <c r="B876" s="8"/>
      <c r="C876" s="8"/>
      <c r="D876" s="8"/>
      <c r="E876" s="8"/>
      <c r="F876" s="8"/>
      <c r="G876" s="21"/>
      <c r="H876" s="12"/>
      <c r="I876" s="12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idden="1">
      <c r="A877" s="8"/>
      <c r="B877" s="8"/>
      <c r="C877" s="8"/>
      <c r="D877" s="8"/>
      <c r="E877" s="8"/>
      <c r="F877" s="8"/>
      <c r="G877" s="21"/>
      <c r="H877" s="12"/>
      <c r="I877" s="12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idden="1">
      <c r="A878" s="8"/>
      <c r="B878" s="8"/>
      <c r="C878" s="8"/>
      <c r="D878" s="8"/>
      <c r="E878" s="8"/>
      <c r="F878" s="8"/>
      <c r="G878" s="21"/>
      <c r="H878" s="12"/>
      <c r="I878" s="12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idden="1">
      <c r="A879" s="8"/>
      <c r="B879" s="8"/>
      <c r="C879" s="8"/>
      <c r="D879" s="8"/>
      <c r="E879" s="8"/>
      <c r="F879" s="8"/>
      <c r="G879" s="21"/>
      <c r="H879" s="12"/>
      <c r="I879" s="12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idden="1">
      <c r="A880" s="8"/>
      <c r="B880" s="8"/>
      <c r="C880" s="8"/>
      <c r="D880" s="8"/>
      <c r="E880" s="8"/>
      <c r="F880" s="8"/>
      <c r="G880" s="21"/>
      <c r="H880" s="12"/>
      <c r="I880" s="12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idden="1">
      <c r="A881" s="8"/>
      <c r="B881" s="8"/>
      <c r="C881" s="8"/>
      <c r="D881" s="8"/>
      <c r="E881" s="8"/>
      <c r="F881" s="8"/>
      <c r="G881" s="21"/>
      <c r="H881" s="12"/>
      <c r="I881" s="12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idden="1">
      <c r="A882" s="8"/>
      <c r="B882" s="8"/>
      <c r="C882" s="8"/>
      <c r="D882" s="8"/>
      <c r="E882" s="8"/>
      <c r="F882" s="8"/>
      <c r="G882" s="21"/>
      <c r="H882" s="12"/>
      <c r="I882" s="12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idden="1">
      <c r="A883" s="8"/>
      <c r="B883" s="8"/>
      <c r="C883" s="8"/>
      <c r="D883" s="8"/>
      <c r="E883" s="8"/>
      <c r="F883" s="8"/>
      <c r="G883" s="21"/>
      <c r="H883" s="12"/>
      <c r="I883" s="12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idden="1">
      <c r="A884" s="8"/>
      <c r="B884" s="8"/>
      <c r="C884" s="8"/>
      <c r="D884" s="8"/>
      <c r="E884" s="8"/>
      <c r="F884" s="8"/>
      <c r="G884" s="21"/>
      <c r="H884" s="12"/>
      <c r="I884" s="12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idden="1">
      <c r="A885" s="8"/>
      <c r="B885" s="8"/>
      <c r="C885" s="8"/>
      <c r="D885" s="8"/>
      <c r="E885" s="8"/>
      <c r="F885" s="8"/>
      <c r="G885" s="21"/>
      <c r="H885" s="12"/>
      <c r="I885" s="12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idden="1">
      <c r="A886" s="8"/>
      <c r="B886" s="8"/>
      <c r="C886" s="8"/>
      <c r="D886" s="8"/>
      <c r="E886" s="8"/>
      <c r="F886" s="8"/>
      <c r="G886" s="21"/>
      <c r="H886" s="12"/>
      <c r="I886" s="12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idden="1">
      <c r="A887" s="8"/>
      <c r="B887" s="8"/>
      <c r="C887" s="8"/>
      <c r="D887" s="8"/>
      <c r="E887" s="8"/>
      <c r="F887" s="8"/>
      <c r="G887" s="21"/>
      <c r="H887" s="12"/>
      <c r="I887" s="12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idden="1">
      <c r="A888" s="8"/>
      <c r="B888" s="8"/>
      <c r="C888" s="8"/>
      <c r="D888" s="8"/>
      <c r="E888" s="8"/>
      <c r="F888" s="8"/>
      <c r="G888" s="21"/>
      <c r="H888" s="12"/>
      <c r="I888" s="12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idden="1">
      <c r="A889" s="8"/>
      <c r="B889" s="8"/>
      <c r="C889" s="8"/>
      <c r="D889" s="8"/>
      <c r="E889" s="8"/>
      <c r="F889" s="8"/>
      <c r="G889" s="21"/>
      <c r="H889" s="12"/>
      <c r="I889" s="12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idden="1">
      <c r="A890" s="8"/>
      <c r="B890" s="8"/>
      <c r="C890" s="8"/>
      <c r="D890" s="8"/>
      <c r="E890" s="8"/>
      <c r="F890" s="8"/>
      <c r="G890" s="21"/>
      <c r="H890" s="12"/>
      <c r="I890" s="12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idden="1">
      <c r="A891" s="8"/>
      <c r="B891" s="8"/>
      <c r="C891" s="8"/>
      <c r="D891" s="8"/>
      <c r="E891" s="8"/>
      <c r="F891" s="8"/>
      <c r="G891" s="21"/>
      <c r="H891" s="12"/>
      <c r="I891" s="12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idden="1">
      <c r="A892" s="8"/>
      <c r="B892" s="8"/>
      <c r="C892" s="8"/>
      <c r="D892" s="8"/>
      <c r="E892" s="8"/>
      <c r="F892" s="8"/>
      <c r="G892" s="21"/>
      <c r="H892" s="12"/>
      <c r="I892" s="12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idden="1">
      <c r="A893" s="8"/>
      <c r="B893" s="8"/>
      <c r="C893" s="8"/>
      <c r="D893" s="8"/>
      <c r="E893" s="8"/>
      <c r="F893" s="8"/>
      <c r="G893" s="21"/>
      <c r="H893" s="12"/>
      <c r="I893" s="12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idden="1">
      <c r="A894" s="8"/>
      <c r="B894" s="8"/>
      <c r="C894" s="8"/>
      <c r="D894" s="8"/>
      <c r="E894" s="8"/>
      <c r="F894" s="8"/>
      <c r="G894" s="21"/>
      <c r="H894" s="12"/>
      <c r="I894" s="12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idden="1">
      <c r="A895" s="8"/>
      <c r="B895" s="8"/>
      <c r="C895" s="8"/>
      <c r="D895" s="8"/>
      <c r="E895" s="8"/>
      <c r="F895" s="8"/>
      <c r="G895" s="21"/>
      <c r="H895" s="12"/>
      <c r="I895" s="12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idden="1">
      <c r="A896" s="8"/>
      <c r="B896" s="8"/>
      <c r="C896" s="8"/>
      <c r="D896" s="8"/>
      <c r="E896" s="8"/>
      <c r="F896" s="8"/>
      <c r="G896" s="21"/>
      <c r="H896" s="12"/>
      <c r="I896" s="12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idden="1">
      <c r="A897" s="8"/>
      <c r="B897" s="8"/>
      <c r="C897" s="8"/>
      <c r="D897" s="8"/>
      <c r="E897" s="8"/>
      <c r="F897" s="8"/>
      <c r="G897" s="21"/>
      <c r="H897" s="12"/>
      <c r="I897" s="12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idden="1">
      <c r="A898" s="8"/>
      <c r="B898" s="8"/>
      <c r="C898" s="8"/>
      <c r="D898" s="8"/>
      <c r="E898" s="8"/>
      <c r="F898" s="8"/>
      <c r="G898" s="21"/>
      <c r="H898" s="12"/>
      <c r="I898" s="12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idden="1">
      <c r="A899" s="8"/>
      <c r="B899" s="8"/>
      <c r="C899" s="8"/>
      <c r="D899" s="8"/>
      <c r="E899" s="8"/>
      <c r="F899" s="8"/>
      <c r="G899" s="21"/>
      <c r="H899" s="12"/>
      <c r="I899" s="12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idden="1">
      <c r="A900" s="8"/>
      <c r="B900" s="8"/>
      <c r="C900" s="8"/>
      <c r="D900" s="8"/>
      <c r="E900" s="8"/>
      <c r="F900" s="8"/>
      <c r="G900" s="21"/>
      <c r="H900" s="12"/>
      <c r="I900" s="12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idden="1">
      <c r="A901" s="8"/>
      <c r="B901" s="8"/>
      <c r="C901" s="8"/>
      <c r="D901" s="8"/>
      <c r="E901" s="8"/>
      <c r="F901" s="8"/>
      <c r="G901" s="21"/>
      <c r="H901" s="12"/>
      <c r="I901" s="12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idden="1">
      <c r="A902" s="8"/>
      <c r="B902" s="8"/>
      <c r="C902" s="8"/>
      <c r="D902" s="8"/>
      <c r="E902" s="8"/>
      <c r="F902" s="8"/>
      <c r="G902" s="21"/>
      <c r="H902" s="12"/>
      <c r="I902" s="12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idden="1">
      <c r="A903" s="8"/>
      <c r="B903" s="8"/>
      <c r="C903" s="8"/>
      <c r="D903" s="8"/>
      <c r="E903" s="8"/>
      <c r="F903" s="8"/>
      <c r="G903" s="21"/>
      <c r="H903" s="12"/>
      <c r="I903" s="12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idden="1">
      <c r="A904" s="8"/>
      <c r="B904" s="8"/>
      <c r="C904" s="8"/>
      <c r="D904" s="8"/>
      <c r="E904" s="8"/>
      <c r="F904" s="8"/>
      <c r="G904" s="21"/>
      <c r="H904" s="12"/>
      <c r="I904" s="12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idden="1">
      <c r="A905" s="8"/>
      <c r="B905" s="8"/>
      <c r="C905" s="8"/>
      <c r="D905" s="8"/>
      <c r="E905" s="8"/>
      <c r="F905" s="8"/>
      <c r="G905" s="21"/>
      <c r="H905" s="12"/>
      <c r="I905" s="12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idden="1">
      <c r="A906" s="8"/>
      <c r="B906" s="8"/>
      <c r="C906" s="8"/>
      <c r="D906" s="8"/>
      <c r="E906" s="8"/>
      <c r="F906" s="8"/>
      <c r="G906" s="21"/>
      <c r="H906" s="12"/>
      <c r="I906" s="12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idden="1">
      <c r="A907" s="8"/>
      <c r="B907" s="8"/>
      <c r="C907" s="8"/>
      <c r="D907" s="8"/>
      <c r="E907" s="8"/>
      <c r="F907" s="8"/>
      <c r="G907" s="21"/>
      <c r="H907" s="12"/>
      <c r="I907" s="12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idden="1">
      <c r="A908" s="8"/>
      <c r="B908" s="8"/>
      <c r="C908" s="8"/>
      <c r="D908" s="8"/>
      <c r="E908" s="8"/>
      <c r="F908" s="8"/>
      <c r="G908" s="21"/>
      <c r="H908" s="12"/>
      <c r="I908" s="12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idden="1">
      <c r="A909" s="8"/>
      <c r="B909" s="8"/>
      <c r="C909" s="8"/>
      <c r="D909" s="8"/>
      <c r="E909" s="8"/>
      <c r="F909" s="8"/>
      <c r="G909" s="21"/>
      <c r="H909" s="12"/>
      <c r="I909" s="12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idden="1">
      <c r="A910" s="8"/>
      <c r="B910" s="8"/>
      <c r="C910" s="8"/>
      <c r="D910" s="8"/>
      <c r="E910" s="8"/>
      <c r="F910" s="8"/>
      <c r="G910" s="21"/>
      <c r="H910" s="12"/>
      <c r="I910" s="12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idden="1">
      <c r="A911" s="8"/>
      <c r="B911" s="8"/>
      <c r="C911" s="8"/>
      <c r="D911" s="8"/>
      <c r="E911" s="8"/>
      <c r="F911" s="8"/>
      <c r="G911" s="21"/>
      <c r="H911" s="12"/>
      <c r="I911" s="12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idden="1">
      <c r="A912" s="8"/>
      <c r="B912" s="8"/>
      <c r="C912" s="8"/>
      <c r="D912" s="8"/>
      <c r="E912" s="8"/>
      <c r="F912" s="8"/>
      <c r="G912" s="21"/>
      <c r="H912" s="12"/>
      <c r="I912" s="12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idden="1">
      <c r="A913" s="8"/>
      <c r="B913" s="8"/>
      <c r="C913" s="8"/>
      <c r="D913" s="8"/>
      <c r="E913" s="8"/>
      <c r="F913" s="8"/>
      <c r="G913" s="21"/>
      <c r="H913" s="12"/>
      <c r="I913" s="12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idden="1">
      <c r="A914" s="8"/>
      <c r="B914" s="8"/>
      <c r="C914" s="8"/>
      <c r="D914" s="8"/>
      <c r="E914" s="8"/>
      <c r="F914" s="8"/>
      <c r="G914" s="21"/>
      <c r="H914" s="12"/>
      <c r="I914" s="12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idden="1">
      <c r="A915" s="8"/>
      <c r="B915" s="8"/>
      <c r="C915" s="8"/>
      <c r="D915" s="8"/>
      <c r="E915" s="8"/>
      <c r="F915" s="8"/>
      <c r="G915" s="21"/>
      <c r="H915" s="12"/>
      <c r="I915" s="12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idden="1">
      <c r="A916" s="8"/>
      <c r="B916" s="8"/>
      <c r="C916" s="8"/>
      <c r="D916" s="8"/>
      <c r="E916" s="8"/>
      <c r="F916" s="8"/>
      <c r="G916" s="21"/>
      <c r="H916" s="12"/>
      <c r="I916" s="12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idden="1">
      <c r="A917" s="8"/>
      <c r="B917" s="8"/>
      <c r="C917" s="8"/>
      <c r="D917" s="8"/>
      <c r="E917" s="8"/>
      <c r="F917" s="8"/>
      <c r="G917" s="21"/>
      <c r="H917" s="12"/>
      <c r="I917" s="12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idden="1">
      <c r="A918" s="8"/>
      <c r="B918" s="8"/>
      <c r="C918" s="8"/>
      <c r="D918" s="8"/>
      <c r="E918" s="8"/>
      <c r="F918" s="8"/>
      <c r="G918" s="21"/>
      <c r="H918" s="12"/>
      <c r="I918" s="12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idden="1">
      <c r="A919" s="8"/>
      <c r="B919" s="8"/>
      <c r="C919" s="8"/>
      <c r="D919" s="8"/>
      <c r="E919" s="8"/>
      <c r="F919" s="8"/>
      <c r="G919" s="21"/>
      <c r="H919" s="12"/>
      <c r="I919" s="12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idden="1">
      <c r="A920" s="8"/>
      <c r="B920" s="8"/>
      <c r="C920" s="8"/>
      <c r="D920" s="8"/>
      <c r="E920" s="8"/>
      <c r="F920" s="8"/>
      <c r="G920" s="21"/>
      <c r="H920" s="12"/>
      <c r="I920" s="12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idden="1">
      <c r="A921" s="8"/>
      <c r="B921" s="8"/>
      <c r="C921" s="8"/>
      <c r="D921" s="8"/>
      <c r="E921" s="8"/>
      <c r="F921" s="8"/>
      <c r="G921" s="21"/>
      <c r="H921" s="12"/>
      <c r="I921" s="12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idden="1">
      <c r="A922" s="8"/>
      <c r="B922" s="8"/>
      <c r="C922" s="8"/>
      <c r="D922" s="8"/>
      <c r="E922" s="8"/>
      <c r="F922" s="8"/>
      <c r="G922" s="21"/>
      <c r="H922" s="12"/>
      <c r="I922" s="12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idden="1">
      <c r="A923" s="8"/>
      <c r="B923" s="8"/>
      <c r="C923" s="8"/>
      <c r="D923" s="8"/>
      <c r="E923" s="8"/>
      <c r="F923" s="8"/>
      <c r="G923" s="21"/>
      <c r="H923" s="12"/>
      <c r="I923" s="12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idden="1">
      <c r="A924" s="8"/>
      <c r="B924" s="8"/>
      <c r="C924" s="8"/>
      <c r="D924" s="8"/>
      <c r="E924" s="8"/>
      <c r="F924" s="8"/>
      <c r="G924" s="21"/>
      <c r="H924" s="12"/>
      <c r="I924" s="12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idden="1">
      <c r="A925" s="8"/>
      <c r="B925" s="8"/>
      <c r="C925" s="8"/>
      <c r="D925" s="8"/>
      <c r="E925" s="8"/>
      <c r="F925" s="8"/>
      <c r="G925" s="21"/>
      <c r="H925" s="12"/>
      <c r="I925" s="12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idden="1">
      <c r="A926" s="8"/>
      <c r="B926" s="8"/>
      <c r="C926" s="8"/>
      <c r="D926" s="8"/>
      <c r="E926" s="8"/>
      <c r="F926" s="8"/>
      <c r="G926" s="21"/>
      <c r="H926" s="12"/>
      <c r="I926" s="12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idden="1">
      <c r="A927" s="8"/>
      <c r="B927" s="8"/>
      <c r="C927" s="8"/>
      <c r="D927" s="8"/>
      <c r="E927" s="8"/>
      <c r="F927" s="8"/>
      <c r="G927" s="21"/>
      <c r="H927" s="12"/>
      <c r="I927" s="12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idden="1">
      <c r="A928" s="8"/>
      <c r="B928" s="8"/>
      <c r="C928" s="8"/>
      <c r="D928" s="8"/>
      <c r="E928" s="8"/>
      <c r="F928" s="8"/>
      <c r="G928" s="21"/>
      <c r="H928" s="12"/>
      <c r="I928" s="12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idden="1">
      <c r="A929" s="8"/>
      <c r="B929" s="8"/>
      <c r="C929" s="8"/>
      <c r="D929" s="8"/>
      <c r="E929" s="8"/>
      <c r="F929" s="8"/>
      <c r="G929" s="21"/>
      <c r="H929" s="12"/>
      <c r="I929" s="12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idden="1">
      <c r="A930" s="8"/>
      <c r="B930" s="8"/>
      <c r="C930" s="8"/>
      <c r="D930" s="8"/>
      <c r="E930" s="8"/>
      <c r="F930" s="8"/>
      <c r="G930" s="21"/>
      <c r="H930" s="12"/>
      <c r="I930" s="12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idden="1">
      <c r="A931" s="8"/>
      <c r="B931" s="8"/>
      <c r="C931" s="8"/>
      <c r="D931" s="8"/>
      <c r="E931" s="8"/>
      <c r="F931" s="8"/>
      <c r="G931" s="21"/>
      <c r="H931" s="12"/>
      <c r="I931" s="12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idden="1">
      <c r="A932" s="8"/>
      <c r="B932" s="8"/>
      <c r="C932" s="8"/>
      <c r="D932" s="8"/>
      <c r="E932" s="8"/>
      <c r="F932" s="8"/>
      <c r="G932" s="21"/>
      <c r="H932" s="12"/>
      <c r="I932" s="12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idden="1">
      <c r="A933" s="8"/>
      <c r="B933" s="8"/>
      <c r="C933" s="8"/>
      <c r="D933" s="8"/>
      <c r="E933" s="8"/>
      <c r="F933" s="8"/>
      <c r="G933" s="21"/>
      <c r="H933" s="12"/>
      <c r="I933" s="12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idden="1">
      <c r="A934" s="8"/>
      <c r="B934" s="8"/>
      <c r="C934" s="8"/>
      <c r="D934" s="8"/>
      <c r="E934" s="8"/>
      <c r="F934" s="8"/>
      <c r="G934" s="21"/>
      <c r="H934" s="12"/>
      <c r="I934" s="12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idden="1">
      <c r="A935" s="8"/>
      <c r="B935" s="8"/>
      <c r="C935" s="8"/>
      <c r="D935" s="8"/>
      <c r="E935" s="8"/>
      <c r="F935" s="8"/>
      <c r="G935" s="21"/>
      <c r="H935" s="12"/>
      <c r="I935" s="12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idden="1">
      <c r="A936" s="8"/>
      <c r="B936" s="8"/>
      <c r="C936" s="8"/>
      <c r="D936" s="8"/>
      <c r="E936" s="8"/>
      <c r="F936" s="8"/>
      <c r="G936" s="21"/>
      <c r="H936" s="12"/>
      <c r="I936" s="12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idden="1">
      <c r="A937" s="8"/>
      <c r="B937" s="8"/>
      <c r="C937" s="8"/>
      <c r="D937" s="8"/>
      <c r="E937" s="8"/>
      <c r="F937" s="8"/>
      <c r="G937" s="21"/>
      <c r="H937" s="12"/>
      <c r="I937" s="12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idden="1">
      <c r="A938" s="8"/>
      <c r="B938" s="8"/>
      <c r="C938" s="8"/>
      <c r="D938" s="8"/>
      <c r="E938" s="8"/>
      <c r="F938" s="8"/>
      <c r="G938" s="21"/>
      <c r="H938" s="12"/>
      <c r="I938" s="12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idden="1">
      <c r="A939" s="8"/>
      <c r="B939" s="8"/>
      <c r="C939" s="8"/>
      <c r="D939" s="8"/>
      <c r="E939" s="8"/>
      <c r="F939" s="8"/>
      <c r="G939" s="21"/>
      <c r="H939" s="12"/>
      <c r="I939" s="12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idden="1">
      <c r="A940" s="8"/>
      <c r="B940" s="8"/>
      <c r="C940" s="8"/>
      <c r="D940" s="8"/>
      <c r="E940" s="8"/>
      <c r="F940" s="8"/>
      <c r="G940" s="21"/>
      <c r="H940" s="12"/>
      <c r="I940" s="12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idden="1">
      <c r="A941" s="8"/>
      <c r="B941" s="8"/>
      <c r="C941" s="8"/>
      <c r="D941" s="8"/>
      <c r="E941" s="8"/>
      <c r="F941" s="8"/>
      <c r="G941" s="21"/>
      <c r="H941" s="12"/>
      <c r="I941" s="12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idden="1">
      <c r="A942" s="8"/>
      <c r="B942" s="8"/>
      <c r="C942" s="8"/>
      <c r="D942" s="8"/>
      <c r="E942" s="8"/>
      <c r="F942" s="8"/>
      <c r="G942" s="21"/>
      <c r="H942" s="12"/>
      <c r="I942" s="12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idden="1">
      <c r="A943" s="8"/>
      <c r="B943" s="8"/>
      <c r="C943" s="8"/>
      <c r="D943" s="8"/>
      <c r="E943" s="8"/>
      <c r="F943" s="8"/>
      <c r="G943" s="21"/>
      <c r="H943" s="12"/>
      <c r="I943" s="12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idden="1">
      <c r="A944" s="8"/>
      <c r="B944" s="8"/>
      <c r="C944" s="8"/>
      <c r="D944" s="8"/>
      <c r="E944" s="8"/>
      <c r="F944" s="8"/>
      <c r="G944" s="21"/>
      <c r="H944" s="12"/>
      <c r="I944" s="12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idden="1">
      <c r="A945" s="8"/>
      <c r="B945" s="8"/>
      <c r="C945" s="8"/>
      <c r="D945" s="8"/>
      <c r="E945" s="8"/>
      <c r="F945" s="8"/>
      <c r="G945" s="21"/>
      <c r="H945" s="12"/>
      <c r="I945" s="12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idden="1">
      <c r="A946" s="8"/>
      <c r="B946" s="8"/>
      <c r="C946" s="8"/>
      <c r="D946" s="8"/>
      <c r="E946" s="8"/>
      <c r="F946" s="8"/>
      <c r="G946" s="21"/>
      <c r="H946" s="12"/>
      <c r="I946" s="12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idden="1">
      <c r="A947" s="8"/>
      <c r="B947" s="8"/>
      <c r="C947" s="8"/>
      <c r="D947" s="8"/>
      <c r="E947" s="8"/>
      <c r="F947" s="8"/>
      <c r="G947" s="21"/>
      <c r="H947" s="12"/>
      <c r="I947" s="12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idden="1">
      <c r="A948" s="8"/>
      <c r="B948" s="8"/>
      <c r="C948" s="8"/>
      <c r="D948" s="8"/>
      <c r="E948" s="8"/>
      <c r="F948" s="8"/>
      <c r="G948" s="21"/>
      <c r="H948" s="12"/>
      <c r="I948" s="12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idden="1">
      <c r="A949" s="8"/>
      <c r="B949" s="8"/>
      <c r="C949" s="8"/>
      <c r="D949" s="8"/>
      <c r="E949" s="8"/>
      <c r="F949" s="8"/>
      <c r="G949" s="21"/>
      <c r="H949" s="12"/>
      <c r="I949" s="12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idden="1">
      <c r="A950" s="8"/>
      <c r="B950" s="8"/>
      <c r="C950" s="8"/>
      <c r="D950" s="8"/>
      <c r="E950" s="8"/>
      <c r="F950" s="8"/>
      <c r="G950" s="21"/>
      <c r="H950" s="12"/>
      <c r="I950" s="12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idden="1">
      <c r="A951" s="8"/>
      <c r="B951" s="8"/>
      <c r="C951" s="8"/>
      <c r="D951" s="8"/>
      <c r="E951" s="8"/>
      <c r="F951" s="8"/>
      <c r="G951" s="21"/>
      <c r="H951" s="12"/>
      <c r="I951" s="12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idden="1">
      <c r="A952" s="8"/>
      <c r="B952" s="8"/>
      <c r="C952" s="8"/>
      <c r="D952" s="8"/>
      <c r="E952" s="8"/>
      <c r="F952" s="8"/>
      <c r="G952" s="21"/>
      <c r="H952" s="12"/>
      <c r="I952" s="12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idden="1">
      <c r="A953" s="8"/>
      <c r="B953" s="8"/>
      <c r="C953" s="8"/>
      <c r="D953" s="8"/>
      <c r="E953" s="8"/>
      <c r="F953" s="8"/>
      <c r="G953" s="21"/>
      <c r="H953" s="12"/>
      <c r="I953" s="12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idden="1">
      <c r="A954" s="8"/>
      <c r="B954" s="8"/>
      <c r="C954" s="8"/>
      <c r="D954" s="8"/>
      <c r="E954" s="8"/>
      <c r="F954" s="8"/>
      <c r="G954" s="21"/>
      <c r="H954" s="12"/>
      <c r="I954" s="12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idden="1">
      <c r="A955" s="8"/>
      <c r="B955" s="8"/>
      <c r="C955" s="8"/>
      <c r="D955" s="8"/>
      <c r="E955" s="8"/>
      <c r="F955" s="8"/>
      <c r="G955" s="21"/>
      <c r="H955" s="12"/>
      <c r="I955" s="12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idden="1">
      <c r="A956" s="8"/>
      <c r="B956" s="8"/>
      <c r="C956" s="8"/>
      <c r="D956" s="8"/>
      <c r="E956" s="8"/>
      <c r="F956" s="8"/>
      <c r="G956" s="21"/>
      <c r="H956" s="12"/>
      <c r="I956" s="12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idden="1">
      <c r="A957" s="8"/>
      <c r="B957" s="8"/>
      <c r="C957" s="8"/>
      <c r="D957" s="8"/>
      <c r="E957" s="8"/>
      <c r="F957" s="8"/>
      <c r="G957" s="21"/>
      <c r="H957" s="12"/>
      <c r="I957" s="12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idden="1">
      <c r="A958" s="8"/>
      <c r="B958" s="8"/>
      <c r="C958" s="8"/>
      <c r="D958" s="8"/>
      <c r="E958" s="8"/>
      <c r="F958" s="8"/>
      <c r="G958" s="21"/>
      <c r="H958" s="12"/>
      <c r="I958" s="12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idden="1">
      <c r="A959" s="8"/>
      <c r="B959" s="8"/>
      <c r="C959" s="8"/>
      <c r="D959" s="8"/>
      <c r="E959" s="8"/>
      <c r="F959" s="8"/>
      <c r="G959" s="21"/>
      <c r="H959" s="12"/>
      <c r="I959" s="12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idden="1">
      <c r="A960" s="8"/>
      <c r="B960" s="8"/>
      <c r="C960" s="8"/>
      <c r="D960" s="8"/>
      <c r="E960" s="8"/>
      <c r="F960" s="8"/>
      <c r="G960" s="21"/>
      <c r="H960" s="12"/>
      <c r="I960" s="12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idden="1">
      <c r="A961" s="8"/>
      <c r="B961" s="8"/>
      <c r="C961" s="8"/>
      <c r="D961" s="8"/>
      <c r="E961" s="8"/>
      <c r="F961" s="8"/>
      <c r="G961" s="21"/>
      <c r="H961" s="12"/>
      <c r="I961" s="12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idden="1">
      <c r="A962" s="8"/>
      <c r="B962" s="8"/>
      <c r="C962" s="8"/>
      <c r="D962" s="8"/>
      <c r="E962" s="8"/>
      <c r="F962" s="8"/>
      <c r="G962" s="21"/>
      <c r="H962" s="12"/>
      <c r="I962" s="12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idden="1">
      <c r="A963" s="8"/>
      <c r="B963" s="8"/>
      <c r="C963" s="8"/>
      <c r="D963" s="8"/>
      <c r="E963" s="8"/>
      <c r="F963" s="8"/>
      <c r="G963" s="21"/>
      <c r="H963" s="12"/>
      <c r="I963" s="12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idden="1">
      <c r="A964" s="8"/>
      <c r="B964" s="8"/>
      <c r="C964" s="8"/>
      <c r="D964" s="8"/>
      <c r="E964" s="8"/>
      <c r="F964" s="8"/>
      <c r="G964" s="21"/>
      <c r="H964" s="12"/>
      <c r="I964" s="12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idden="1">
      <c r="A965" s="8"/>
      <c r="B965" s="8"/>
      <c r="C965" s="8"/>
      <c r="D965" s="8"/>
      <c r="E965" s="8"/>
      <c r="F965" s="8"/>
      <c r="G965" s="21"/>
      <c r="H965" s="12"/>
      <c r="I965" s="12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idden="1">
      <c r="A966" s="8"/>
      <c r="B966" s="8"/>
      <c r="C966" s="8"/>
      <c r="D966" s="8"/>
      <c r="E966" s="8"/>
      <c r="F966" s="8"/>
      <c r="G966" s="21"/>
      <c r="H966" s="12"/>
      <c r="I966" s="12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idden="1">
      <c r="A967" s="8"/>
      <c r="B967" s="8"/>
      <c r="C967" s="8"/>
      <c r="D967" s="8"/>
      <c r="E967" s="8"/>
      <c r="F967" s="8"/>
      <c r="G967" s="21"/>
      <c r="H967" s="12"/>
      <c r="I967" s="12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idden="1">
      <c r="A968" s="8"/>
      <c r="B968" s="8"/>
      <c r="C968" s="8"/>
      <c r="D968" s="8"/>
      <c r="E968" s="8"/>
      <c r="F968" s="8"/>
      <c r="G968" s="21"/>
      <c r="H968" s="12"/>
      <c r="I968" s="12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idden="1">
      <c r="A969" s="8"/>
      <c r="B969" s="8"/>
      <c r="C969" s="8"/>
      <c r="D969" s="8"/>
      <c r="E969" s="8"/>
      <c r="F969" s="8"/>
      <c r="G969" s="21"/>
      <c r="H969" s="12"/>
      <c r="I969" s="12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idden="1">
      <c r="A970" s="8"/>
      <c r="B970" s="8"/>
      <c r="C970" s="8"/>
      <c r="D970" s="8"/>
      <c r="E970" s="8"/>
      <c r="F970" s="8"/>
      <c r="G970" s="21"/>
      <c r="H970" s="12"/>
      <c r="I970" s="12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idden="1">
      <c r="A971" s="8"/>
      <c r="B971" s="8"/>
      <c r="C971" s="8"/>
      <c r="D971" s="8"/>
      <c r="E971" s="8"/>
      <c r="F971" s="8"/>
      <c r="G971" s="21"/>
      <c r="H971" s="12"/>
      <c r="I971" s="12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idden="1">
      <c r="A972" s="8"/>
      <c r="B972" s="8"/>
      <c r="C972" s="8"/>
      <c r="D972" s="8"/>
      <c r="E972" s="8"/>
      <c r="F972" s="8"/>
      <c r="G972" s="21"/>
      <c r="H972" s="12"/>
      <c r="I972" s="12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idden="1">
      <c r="A973" s="8"/>
      <c r="B973" s="8"/>
      <c r="C973" s="8"/>
      <c r="D973" s="8"/>
      <c r="E973" s="8"/>
      <c r="F973" s="8"/>
      <c r="G973" s="21"/>
      <c r="H973" s="12"/>
      <c r="I973" s="12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idden="1">
      <c r="A974" s="8"/>
      <c r="B974" s="8"/>
      <c r="C974" s="8"/>
      <c r="D974" s="8"/>
      <c r="E974" s="8"/>
      <c r="F974" s="8"/>
      <c r="G974" s="21"/>
      <c r="H974" s="12"/>
      <c r="I974" s="12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idden="1">
      <c r="A975" s="8"/>
      <c r="B975" s="8"/>
      <c r="C975" s="8"/>
      <c r="D975" s="8"/>
      <c r="E975" s="8"/>
      <c r="F975" s="8"/>
      <c r="G975" s="21"/>
      <c r="H975" s="12"/>
      <c r="I975" s="12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idden="1">
      <c r="A976" s="8"/>
      <c r="B976" s="8"/>
      <c r="C976" s="8"/>
      <c r="D976" s="8"/>
      <c r="E976" s="8"/>
      <c r="F976" s="8"/>
      <c r="G976" s="21"/>
      <c r="H976" s="12"/>
      <c r="I976" s="12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idden="1">
      <c r="A977" s="8"/>
      <c r="B977" s="8"/>
      <c r="C977" s="8"/>
      <c r="D977" s="8"/>
      <c r="E977" s="8"/>
      <c r="F977" s="8"/>
      <c r="G977" s="21"/>
      <c r="H977" s="12"/>
      <c r="I977" s="12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idden="1">
      <c r="A978" s="8"/>
      <c r="B978" s="8"/>
      <c r="C978" s="8"/>
      <c r="D978" s="8"/>
      <c r="E978" s="8"/>
      <c r="F978" s="8"/>
      <c r="G978" s="21"/>
      <c r="H978" s="12"/>
      <c r="I978" s="12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idden="1">
      <c r="A979" s="8"/>
      <c r="B979" s="8"/>
      <c r="C979" s="8"/>
      <c r="D979" s="8"/>
      <c r="E979" s="8"/>
      <c r="F979" s="8"/>
      <c r="G979" s="21"/>
      <c r="H979" s="12"/>
      <c r="I979" s="12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idden="1">
      <c r="A980" s="8"/>
      <c r="B980" s="8"/>
      <c r="C980" s="8"/>
      <c r="D980" s="8"/>
      <c r="E980" s="8"/>
      <c r="F980" s="8"/>
      <c r="G980" s="21"/>
      <c r="H980" s="12"/>
      <c r="I980" s="12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idden="1">
      <c r="A981" s="8"/>
      <c r="B981" s="8"/>
      <c r="C981" s="8"/>
      <c r="D981" s="8"/>
      <c r="E981" s="8"/>
      <c r="F981" s="8"/>
      <c r="G981" s="21"/>
      <c r="H981" s="12"/>
      <c r="I981" s="12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idden="1">
      <c r="A982" s="8"/>
      <c r="B982" s="8"/>
      <c r="C982" s="8"/>
      <c r="D982" s="8"/>
      <c r="E982" s="8"/>
      <c r="F982" s="8"/>
      <c r="G982" s="21"/>
      <c r="H982" s="12"/>
      <c r="I982" s="12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idden="1">
      <c r="A983" s="8"/>
      <c r="B983" s="8"/>
      <c r="C983" s="8"/>
      <c r="D983" s="8"/>
      <c r="E983" s="8"/>
      <c r="F983" s="8"/>
      <c r="G983" s="21"/>
      <c r="H983" s="12"/>
      <c r="I983" s="12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idden="1">
      <c r="A984" s="8"/>
      <c r="B984" s="8"/>
      <c r="C984" s="8"/>
      <c r="D984" s="8"/>
      <c r="E984" s="8"/>
      <c r="F984" s="8"/>
      <c r="G984" s="21"/>
      <c r="H984" s="12"/>
      <c r="I984" s="12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idden="1">
      <c r="A985" s="8"/>
      <c r="B985" s="8"/>
      <c r="C985" s="8"/>
      <c r="D985" s="8"/>
      <c r="E985" s="8"/>
      <c r="F985" s="8"/>
      <c r="G985" s="21"/>
      <c r="H985" s="12"/>
      <c r="I985" s="12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idden="1">
      <c r="A986" s="8"/>
      <c r="B986" s="8"/>
      <c r="C986" s="8"/>
      <c r="D986" s="8"/>
      <c r="E986" s="8"/>
      <c r="F986" s="8"/>
      <c r="G986" s="21"/>
      <c r="H986" s="12"/>
      <c r="I986" s="12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idden="1">
      <c r="A987" s="8"/>
      <c r="B987" s="8"/>
      <c r="C987" s="8"/>
      <c r="D987" s="8"/>
      <c r="E987" s="8"/>
      <c r="F987" s="8"/>
      <c r="G987" s="21"/>
      <c r="H987" s="12"/>
      <c r="I987" s="12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idden="1">
      <c r="A988" s="8"/>
      <c r="B988" s="8"/>
      <c r="C988" s="8"/>
      <c r="D988" s="8"/>
      <c r="E988" s="8"/>
      <c r="F988" s="8"/>
      <c r="G988" s="21"/>
      <c r="H988" s="12"/>
      <c r="I988" s="12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idden="1">
      <c r="A989" s="8"/>
      <c r="B989" s="8"/>
      <c r="C989" s="8"/>
      <c r="D989" s="8"/>
      <c r="E989" s="8"/>
      <c r="F989" s="8"/>
      <c r="G989" s="21"/>
      <c r="H989" s="12"/>
      <c r="I989" s="12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idden="1">
      <c r="A990" s="8"/>
      <c r="B990" s="8"/>
      <c r="C990" s="8"/>
      <c r="D990" s="8"/>
      <c r="E990" s="8"/>
      <c r="F990" s="8"/>
      <c r="G990" s="21"/>
      <c r="H990" s="12"/>
      <c r="I990" s="12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idden="1">
      <c r="A991" s="8"/>
      <c r="B991" s="8"/>
      <c r="C991" s="8"/>
      <c r="D991" s="8"/>
      <c r="E991" s="8"/>
      <c r="F991" s="8"/>
      <c r="G991" s="21"/>
      <c r="H991" s="12"/>
      <c r="I991" s="12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idden="1">
      <c r="A992" s="8"/>
      <c r="B992" s="8"/>
      <c r="C992" s="8"/>
      <c r="D992" s="8"/>
      <c r="E992" s="8"/>
      <c r="F992" s="8"/>
      <c r="G992" s="21"/>
      <c r="H992" s="12"/>
      <c r="I992" s="12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idden="1">
      <c r="A993" s="8"/>
      <c r="B993" s="8"/>
      <c r="C993" s="8"/>
      <c r="D993" s="8"/>
      <c r="E993" s="8"/>
      <c r="F993" s="8"/>
      <c r="G993" s="21"/>
      <c r="H993" s="12"/>
      <c r="I993" s="12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idden="1">
      <c r="A994" s="8"/>
      <c r="B994" s="8"/>
      <c r="C994" s="8"/>
      <c r="D994" s="8"/>
      <c r="E994" s="8"/>
      <c r="F994" s="8"/>
      <c r="G994" s="21"/>
      <c r="H994" s="12"/>
      <c r="I994" s="12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idden="1">
      <c r="A995" s="8"/>
      <c r="B995" s="8"/>
      <c r="C995" s="8"/>
      <c r="D995" s="8"/>
      <c r="E995" s="8"/>
      <c r="F995" s="8"/>
      <c r="G995" s="21"/>
      <c r="H995" s="12"/>
      <c r="I995" s="12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idden="1">
      <c r="A996" s="8"/>
      <c r="B996" s="8"/>
      <c r="C996" s="8"/>
      <c r="D996" s="8"/>
      <c r="E996" s="8"/>
      <c r="F996" s="8"/>
      <c r="G996" s="21"/>
      <c r="H996" s="12"/>
      <c r="I996" s="12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idden="1">
      <c r="A997" s="8"/>
      <c r="B997" s="8"/>
      <c r="C997" s="8"/>
      <c r="D997" s="8"/>
      <c r="E997" s="8"/>
      <c r="F997" s="8"/>
      <c r="G997" s="21"/>
      <c r="H997" s="12"/>
      <c r="I997" s="12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idden="1">
      <c r="A998" s="8"/>
      <c r="B998" s="8"/>
      <c r="C998" s="8"/>
      <c r="D998" s="8"/>
      <c r="E998" s="8"/>
      <c r="F998" s="8"/>
      <c r="G998" s="21"/>
      <c r="H998" s="12"/>
      <c r="I998" s="12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idden="1">
      <c r="A999" s="8"/>
      <c r="B999" s="8"/>
      <c r="C999" s="8"/>
      <c r="D999" s="8"/>
      <c r="E999" s="8"/>
      <c r="F999" s="8"/>
      <c r="G999" s="21"/>
      <c r="H999" s="12"/>
      <c r="I999" s="12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idden="1">
      <c r="A1000" s="8"/>
      <c r="B1000" s="8"/>
      <c r="C1000" s="8"/>
      <c r="D1000" s="8"/>
      <c r="E1000" s="8"/>
      <c r="F1000" s="8"/>
      <c r="G1000" s="21"/>
      <c r="H1000" s="12"/>
      <c r="I1000" s="12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8"/>
      <c r="D1001" s="8"/>
      <c r="E1001" s="8"/>
      <c r="F1001" s="8"/>
      <c r="G1001" s="21"/>
      <c r="H1001" s="12"/>
      <c r="I1001" s="12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8"/>
      <c r="D1002" s="8"/>
      <c r="E1002" s="8"/>
      <c r="F1002" s="8"/>
      <c r="G1002" s="21"/>
      <c r="H1002" s="12"/>
      <c r="I1002" s="12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>
      <c r="A1003" s="8"/>
      <c r="B1003" s="8"/>
      <c r="C1003" s="8"/>
      <c r="D1003" s="8"/>
      <c r="E1003" s="8"/>
      <c r="F1003" s="8"/>
      <c r="G1003" s="21"/>
      <c r="H1003" s="12"/>
      <c r="I1003" s="12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>
      <c r="A1004" s="8"/>
      <c r="B1004" s="8"/>
      <c r="C1004" s="8"/>
      <c r="D1004" s="8"/>
      <c r="E1004" s="8"/>
      <c r="F1004" s="8"/>
      <c r="G1004" s="21"/>
      <c r="H1004" s="12"/>
      <c r="I1004" s="12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>
      <c r="A1005" s="8"/>
      <c r="B1005" s="8"/>
      <c r="C1005" s="8"/>
      <c r="D1005" s="8"/>
      <c r="E1005" s="8"/>
      <c r="F1005" s="8"/>
      <c r="G1005" s="21"/>
      <c r="H1005" s="12"/>
      <c r="I1005" s="12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>
      <c r="A1006" s="8"/>
      <c r="B1006" s="8"/>
      <c r="C1006" s="8"/>
      <c r="D1006" s="8"/>
      <c r="E1006" s="8"/>
      <c r="F1006" s="8"/>
      <c r="G1006" s="21"/>
      <c r="H1006" s="12"/>
      <c r="I1006" s="12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>
      <c r="A1007" s="8"/>
      <c r="B1007" s="8"/>
      <c r="C1007" s="8"/>
      <c r="D1007" s="8"/>
      <c r="E1007" s="8"/>
      <c r="F1007" s="8"/>
      <c r="G1007" s="21"/>
      <c r="H1007" s="12"/>
      <c r="I1007" s="12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>
      <c r="A1008" s="8"/>
      <c r="B1008" s="8"/>
      <c r="C1008" s="8"/>
      <c r="D1008" s="8"/>
      <c r="E1008" s="8"/>
      <c r="F1008" s="8"/>
      <c r="G1008" s="21"/>
      <c r="H1008" s="12"/>
      <c r="I1008" s="12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>
      <c r="A1009" s="8"/>
      <c r="B1009" s="8"/>
      <c r="C1009" s="8"/>
      <c r="D1009" s="8"/>
      <c r="E1009" s="8"/>
      <c r="F1009" s="8"/>
      <c r="G1009" s="21"/>
      <c r="H1009" s="12"/>
      <c r="I1009" s="12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>
      <c r="A1010" s="8"/>
      <c r="B1010" s="8"/>
      <c r="C1010" s="8"/>
      <c r="D1010" s="8"/>
      <c r="E1010" s="8"/>
      <c r="F1010" s="8"/>
      <c r="G1010" s="21"/>
      <c r="H1010" s="12"/>
      <c r="I1010" s="12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>
      <c r="A1011" s="8"/>
      <c r="B1011" s="8"/>
      <c r="C1011" s="8"/>
      <c r="D1011" s="8"/>
      <c r="E1011" s="8"/>
      <c r="F1011" s="8"/>
      <c r="G1011" s="21"/>
      <c r="H1011" s="12"/>
      <c r="I1011" s="12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>
      <c r="A1012" s="8"/>
      <c r="B1012" s="8"/>
      <c r="C1012" s="8"/>
      <c r="D1012" s="8"/>
      <c r="E1012" s="8"/>
      <c r="F1012" s="8"/>
      <c r="G1012" s="21"/>
      <c r="H1012" s="12"/>
      <c r="I1012" s="12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>
      <c r="A1013" s="8"/>
      <c r="B1013" s="8"/>
      <c r="C1013" s="8"/>
      <c r="D1013" s="8"/>
      <c r="E1013" s="8"/>
      <c r="F1013" s="8"/>
      <c r="G1013" s="21"/>
      <c r="H1013" s="12"/>
      <c r="I1013" s="12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>
      <c r="A1014" s="8"/>
      <c r="B1014" s="8"/>
      <c r="C1014" s="8"/>
      <c r="D1014" s="8"/>
      <c r="E1014" s="8"/>
      <c r="F1014" s="8"/>
      <c r="G1014" s="21"/>
      <c r="H1014" s="12"/>
      <c r="I1014" s="12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>
      <c r="A1015" s="8"/>
      <c r="B1015" s="8"/>
      <c r="C1015" s="8"/>
      <c r="D1015" s="8"/>
      <c r="E1015" s="8"/>
      <c r="F1015" s="8"/>
      <c r="G1015" s="21"/>
      <c r="H1015" s="12"/>
      <c r="I1015" s="12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>
      <c r="A1016" s="8"/>
      <c r="B1016" s="8"/>
      <c r="C1016" s="8"/>
      <c r="D1016" s="8"/>
      <c r="E1016" s="8"/>
      <c r="F1016" s="8"/>
      <c r="G1016" s="21"/>
      <c r="H1016" s="12"/>
      <c r="I1016" s="12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>
      <c r="A1017" s="8"/>
      <c r="B1017" s="8"/>
      <c r="C1017" s="8"/>
      <c r="D1017" s="8"/>
      <c r="E1017" s="8"/>
      <c r="F1017" s="8"/>
      <c r="G1017" s="21"/>
      <c r="H1017" s="12"/>
      <c r="I1017" s="12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>
      <c r="A1018" s="8"/>
      <c r="B1018" s="8"/>
      <c r="C1018" s="8"/>
      <c r="D1018" s="8"/>
      <c r="E1018" s="8"/>
      <c r="F1018" s="8"/>
      <c r="G1018" s="21"/>
      <c r="H1018" s="12"/>
      <c r="I1018" s="12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>
      <c r="A1019" s="8"/>
      <c r="B1019" s="8"/>
      <c r="C1019" s="8"/>
      <c r="D1019" s="8"/>
      <c r="E1019" s="8"/>
      <c r="F1019" s="8"/>
      <c r="G1019" s="21"/>
      <c r="H1019" s="12"/>
      <c r="I1019" s="12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>
      <c r="A1020" s="8"/>
      <c r="B1020" s="8"/>
      <c r="C1020" s="8"/>
      <c r="D1020" s="8"/>
      <c r="E1020" s="8"/>
      <c r="F1020" s="8"/>
      <c r="G1020" s="21"/>
      <c r="H1020" s="12"/>
      <c r="I1020" s="12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>
      <c r="A1021" s="8"/>
      <c r="B1021" s="8"/>
      <c r="C1021" s="8"/>
      <c r="D1021" s="8"/>
      <c r="E1021" s="8"/>
      <c r="F1021" s="8"/>
      <c r="G1021" s="21"/>
      <c r="H1021" s="12"/>
      <c r="I1021" s="12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>
      <c r="A1022" s="8"/>
      <c r="B1022" s="8"/>
      <c r="C1022" s="8"/>
      <c r="D1022" s="8"/>
      <c r="E1022" s="8"/>
      <c r="F1022" s="8"/>
      <c r="G1022" s="21"/>
      <c r="H1022" s="12"/>
      <c r="I1022" s="12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>
      <c r="A1023" s="8"/>
      <c r="B1023" s="8"/>
      <c r="C1023" s="8"/>
      <c r="D1023" s="8"/>
      <c r="E1023" s="8"/>
      <c r="F1023" s="8"/>
      <c r="G1023" s="21"/>
      <c r="H1023" s="12"/>
      <c r="I1023" s="12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>
      <c r="A1024" s="8"/>
      <c r="B1024" s="8"/>
      <c r="C1024" s="8"/>
      <c r="D1024" s="8"/>
      <c r="E1024" s="8"/>
      <c r="F1024" s="8"/>
      <c r="G1024" s="21"/>
      <c r="H1024" s="12"/>
      <c r="I1024" s="12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>
      <c r="A1025" s="8"/>
      <c r="B1025" s="8"/>
      <c r="C1025" s="8"/>
      <c r="D1025" s="8"/>
      <c r="E1025" s="8"/>
      <c r="F1025" s="8"/>
      <c r="G1025" s="21"/>
      <c r="H1025" s="12"/>
      <c r="I1025" s="12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>
      <c r="A1026" s="8"/>
      <c r="B1026" s="8"/>
      <c r="C1026" s="8"/>
      <c r="D1026" s="8"/>
      <c r="E1026" s="8"/>
      <c r="F1026" s="8"/>
      <c r="G1026" s="21"/>
      <c r="H1026" s="12"/>
      <c r="I1026" s="12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>
      <c r="A1027" s="8"/>
      <c r="B1027" s="8"/>
      <c r="C1027" s="8"/>
      <c r="D1027" s="8"/>
      <c r="E1027" s="8"/>
      <c r="F1027" s="8"/>
      <c r="G1027" s="21"/>
      <c r="H1027" s="12"/>
      <c r="I1027" s="12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>
      <c r="A1028" s="8"/>
      <c r="B1028" s="8"/>
      <c r="C1028" s="8"/>
      <c r="D1028" s="8"/>
      <c r="E1028" s="8"/>
      <c r="F1028" s="8"/>
      <c r="G1028" s="21"/>
      <c r="H1028" s="12"/>
      <c r="I1028" s="12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>
      <c r="A1029" s="8"/>
      <c r="B1029" s="8"/>
      <c r="C1029" s="8"/>
      <c r="D1029" s="8"/>
      <c r="E1029" s="8"/>
      <c r="F1029" s="8"/>
      <c r="G1029" s="21"/>
      <c r="H1029" s="12"/>
      <c r="I1029" s="12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>
      <c r="A1030" s="8"/>
      <c r="B1030" s="8"/>
      <c r="C1030" s="8"/>
      <c r="D1030" s="8"/>
      <c r="E1030" s="8"/>
      <c r="F1030" s="8"/>
      <c r="G1030" s="21"/>
      <c r="H1030" s="12"/>
      <c r="I1030" s="12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>
      <c r="A1031" s="8"/>
      <c r="B1031" s="8"/>
      <c r="C1031" s="8"/>
      <c r="D1031" s="8"/>
      <c r="E1031" s="8"/>
      <c r="F1031" s="8"/>
      <c r="G1031" s="21"/>
      <c r="H1031" s="12"/>
      <c r="I1031" s="12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>
      <c r="A1032" s="8"/>
      <c r="B1032" s="8"/>
      <c r="C1032" s="8"/>
      <c r="D1032" s="8"/>
      <c r="E1032" s="8"/>
      <c r="F1032" s="8"/>
      <c r="G1032" s="21"/>
      <c r="H1032" s="12"/>
      <c r="I1032" s="12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>
      <c r="A1033" s="8"/>
      <c r="B1033" s="8"/>
      <c r="C1033" s="8"/>
      <c r="D1033" s="8"/>
      <c r="E1033" s="8"/>
      <c r="F1033" s="8"/>
      <c r="G1033" s="21"/>
      <c r="H1033" s="12"/>
      <c r="I1033" s="12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>
      <c r="A1034" s="8"/>
      <c r="B1034" s="8"/>
      <c r="C1034" s="8"/>
      <c r="D1034" s="8"/>
      <c r="E1034" s="8"/>
      <c r="F1034" s="8"/>
      <c r="G1034" s="21"/>
      <c r="H1034" s="12"/>
      <c r="I1034" s="12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>
      <c r="A1035" s="8"/>
      <c r="B1035" s="8"/>
      <c r="C1035" s="8"/>
      <c r="D1035" s="8"/>
      <c r="E1035" s="8"/>
      <c r="F1035" s="8"/>
      <c r="G1035" s="21"/>
      <c r="H1035" s="12"/>
      <c r="I1035" s="12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>
      <c r="A1036" s="8"/>
      <c r="B1036" s="8"/>
      <c r="C1036" s="8"/>
      <c r="D1036" s="8"/>
      <c r="E1036" s="8"/>
      <c r="F1036" s="8"/>
      <c r="G1036" s="21"/>
      <c r="H1036" s="12"/>
      <c r="I1036" s="12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>
      <c r="A1037" s="8"/>
      <c r="B1037" s="8"/>
      <c r="C1037" s="8"/>
      <c r="D1037" s="8"/>
      <c r="E1037" s="8"/>
      <c r="F1037" s="8"/>
      <c r="G1037" s="21"/>
      <c r="H1037" s="12"/>
      <c r="I1037" s="12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>
      <c r="A1038" s="8"/>
      <c r="B1038" s="8"/>
      <c r="C1038" s="8"/>
      <c r="D1038" s="8"/>
      <c r="E1038" s="8"/>
      <c r="F1038" s="8"/>
      <c r="G1038" s="21"/>
      <c r="H1038" s="12"/>
      <c r="I1038" s="12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>
      <c r="A1039" s="8"/>
      <c r="B1039" s="8"/>
      <c r="C1039" s="8"/>
      <c r="D1039" s="8"/>
      <c r="E1039" s="8"/>
      <c r="F1039" s="8"/>
      <c r="G1039" s="21"/>
      <c r="H1039" s="12"/>
      <c r="I1039" s="12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>
      <c r="A1040" s="8"/>
      <c r="B1040" s="8"/>
      <c r="C1040" s="8"/>
      <c r="D1040" s="8"/>
      <c r="E1040" s="8"/>
      <c r="F1040" s="8"/>
      <c r="G1040" s="21"/>
      <c r="H1040" s="12"/>
      <c r="I1040" s="12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>
      <c r="A1041" s="8"/>
      <c r="B1041" s="8"/>
      <c r="C1041" s="8"/>
      <c r="D1041" s="8"/>
      <c r="E1041" s="8"/>
      <c r="F1041" s="8"/>
      <c r="G1041" s="21"/>
      <c r="H1041" s="12"/>
      <c r="I1041" s="12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>
      <c r="A1042" s="8"/>
      <c r="B1042" s="8"/>
      <c r="C1042" s="8"/>
      <c r="D1042" s="8"/>
      <c r="E1042" s="8"/>
      <c r="F1042" s="8"/>
      <c r="G1042" s="21"/>
      <c r="H1042" s="12"/>
      <c r="I1042" s="12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>
      <c r="A1043" s="8"/>
      <c r="B1043" s="8"/>
      <c r="C1043" s="8"/>
      <c r="D1043" s="8"/>
      <c r="E1043" s="8"/>
      <c r="F1043" s="8"/>
      <c r="G1043" s="21"/>
      <c r="H1043" s="12"/>
      <c r="I1043" s="12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>
      <c r="A1044" s="8"/>
      <c r="B1044" s="8"/>
      <c r="C1044" s="8"/>
      <c r="D1044" s="8"/>
      <c r="E1044" s="8"/>
      <c r="F1044" s="8"/>
      <c r="G1044" s="21"/>
      <c r="H1044" s="12"/>
      <c r="I1044" s="12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>
      <c r="A1045" s="8"/>
      <c r="B1045" s="8"/>
      <c r="C1045" s="8"/>
      <c r="D1045" s="8"/>
      <c r="E1045" s="8"/>
      <c r="F1045" s="8"/>
      <c r="G1045" s="21"/>
      <c r="H1045" s="12"/>
      <c r="I1045" s="12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>
      <c r="A1046" s="8"/>
      <c r="B1046" s="8"/>
      <c r="C1046" s="8"/>
      <c r="D1046" s="8"/>
      <c r="E1046" s="8"/>
      <c r="F1046" s="8"/>
      <c r="G1046" s="21"/>
      <c r="H1046" s="12"/>
      <c r="I1046" s="12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>
      <c r="A1047" s="8"/>
      <c r="B1047" s="8"/>
      <c r="C1047" s="8"/>
      <c r="D1047" s="8"/>
      <c r="E1047" s="8"/>
      <c r="F1047" s="8"/>
      <c r="G1047" s="21"/>
      <c r="H1047" s="12"/>
      <c r="I1047" s="12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>
      <c r="A1048" s="8"/>
      <c r="B1048" s="8"/>
      <c r="C1048" s="8"/>
      <c r="D1048" s="8"/>
      <c r="E1048" s="8"/>
      <c r="F1048" s="8"/>
      <c r="G1048" s="21"/>
      <c r="H1048" s="12"/>
      <c r="I1048" s="12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>
      <c r="A1049" s="8"/>
      <c r="B1049" s="8"/>
      <c r="C1049" s="8"/>
      <c r="D1049" s="8"/>
      <c r="E1049" s="8"/>
      <c r="F1049" s="8"/>
      <c r="G1049" s="21"/>
      <c r="H1049" s="12"/>
      <c r="I1049" s="12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>
      <c r="A1050" s="8"/>
      <c r="B1050" s="8"/>
      <c r="C1050" s="8"/>
      <c r="D1050" s="8"/>
      <c r="E1050" s="8"/>
      <c r="F1050" s="8"/>
      <c r="G1050" s="21"/>
      <c r="H1050" s="12"/>
      <c r="I1050" s="12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>
      <c r="A1051" s="8"/>
      <c r="B1051" s="8"/>
      <c r="C1051" s="8"/>
      <c r="D1051" s="8"/>
      <c r="E1051" s="8"/>
      <c r="F1051" s="8"/>
      <c r="G1051" s="21"/>
      <c r="H1051" s="12"/>
      <c r="I1051" s="12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>
      <c r="A1052" s="8"/>
      <c r="B1052" s="8"/>
      <c r="C1052" s="8"/>
      <c r="D1052" s="8"/>
      <c r="E1052" s="8"/>
      <c r="F1052" s="8"/>
      <c r="G1052" s="21"/>
      <c r="H1052" s="12"/>
      <c r="I1052" s="12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>
      <c r="A1053" s="8"/>
      <c r="B1053" s="8"/>
      <c r="C1053" s="8"/>
      <c r="D1053" s="8"/>
      <c r="E1053" s="8"/>
      <c r="F1053" s="8"/>
      <c r="G1053" s="21"/>
      <c r="H1053" s="12"/>
      <c r="I1053" s="12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>
      <c r="A1054" s="8"/>
      <c r="B1054" s="8"/>
      <c r="C1054" s="8"/>
      <c r="D1054" s="8"/>
      <c r="E1054" s="8"/>
      <c r="F1054" s="8"/>
      <c r="G1054" s="21"/>
      <c r="H1054" s="12"/>
      <c r="I1054" s="12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>
      <c r="A1055" s="8"/>
      <c r="B1055" s="8"/>
      <c r="C1055" s="8"/>
      <c r="D1055" s="8"/>
      <c r="E1055" s="8"/>
      <c r="F1055" s="8"/>
      <c r="G1055" s="21"/>
      <c r="H1055" s="12"/>
      <c r="I1055" s="12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>
      <c r="A1056" s="8"/>
      <c r="B1056" s="8"/>
      <c r="C1056" s="8"/>
      <c r="D1056" s="8"/>
      <c r="E1056" s="8"/>
      <c r="F1056" s="8"/>
      <c r="G1056" s="21"/>
      <c r="H1056" s="12"/>
      <c r="I1056" s="12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>
      <c r="A1057" s="8"/>
      <c r="B1057" s="8"/>
      <c r="C1057" s="8"/>
      <c r="D1057" s="8"/>
      <c r="E1057" s="8"/>
      <c r="F1057" s="8"/>
      <c r="G1057" s="21"/>
      <c r="H1057" s="12"/>
      <c r="I1057" s="12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>
      <c r="A1058" s="8"/>
      <c r="B1058" s="8"/>
      <c r="C1058" s="8"/>
      <c r="D1058" s="8"/>
      <c r="E1058" s="8"/>
      <c r="F1058" s="8"/>
      <c r="G1058" s="21"/>
      <c r="H1058" s="12"/>
      <c r="I1058" s="12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>
      <c r="A1059" s="8"/>
      <c r="B1059" s="8"/>
      <c r="C1059" s="8"/>
      <c r="D1059" s="8"/>
      <c r="E1059" s="8"/>
      <c r="F1059" s="8"/>
      <c r="G1059" s="21"/>
      <c r="H1059" s="12"/>
      <c r="I1059" s="12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>
      <c r="A1060" s="8"/>
      <c r="B1060" s="8"/>
      <c r="C1060" s="8"/>
      <c r="D1060" s="8"/>
      <c r="E1060" s="8"/>
      <c r="F1060" s="8"/>
      <c r="G1060" s="21"/>
      <c r="H1060" s="12"/>
      <c r="I1060" s="12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>
      <c r="A1061" s="8"/>
      <c r="B1061" s="8"/>
      <c r="C1061" s="8"/>
      <c r="D1061" s="8"/>
      <c r="E1061" s="8"/>
      <c r="F1061" s="8"/>
      <c r="G1061" s="21"/>
      <c r="H1061" s="12"/>
      <c r="I1061" s="12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>
      <c r="A1062" s="8"/>
      <c r="B1062" s="8"/>
      <c r="C1062" s="8"/>
      <c r="D1062" s="8"/>
      <c r="E1062" s="8"/>
      <c r="F1062" s="8"/>
      <c r="G1062" s="21"/>
      <c r="H1062" s="12"/>
      <c r="I1062" s="12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>
      <c r="A1063" s="8"/>
      <c r="B1063" s="8"/>
      <c r="C1063" s="8"/>
      <c r="D1063" s="8"/>
      <c r="E1063" s="8"/>
      <c r="F1063" s="8"/>
      <c r="G1063" s="21"/>
      <c r="H1063" s="12"/>
      <c r="I1063" s="12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>
      <c r="A1064" s="8"/>
      <c r="B1064" s="8"/>
      <c r="C1064" s="8"/>
      <c r="D1064" s="8"/>
      <c r="E1064" s="8"/>
      <c r="F1064" s="8"/>
      <c r="G1064" s="21"/>
      <c r="H1064" s="12"/>
      <c r="I1064" s="12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>
      <c r="A1065" s="8"/>
      <c r="B1065" s="8"/>
      <c r="C1065" s="8"/>
      <c r="D1065" s="8"/>
      <c r="E1065" s="8"/>
      <c r="F1065" s="8"/>
      <c r="G1065" s="21"/>
      <c r="H1065" s="12"/>
      <c r="I1065" s="12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>
      <c r="A1066" s="8"/>
      <c r="B1066" s="8"/>
      <c r="C1066" s="8"/>
      <c r="D1066" s="8"/>
      <c r="E1066" s="8"/>
      <c r="F1066" s="8"/>
      <c r="G1066" s="21"/>
      <c r="H1066" s="12"/>
      <c r="I1066" s="12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>
      <c r="A1067" s="8"/>
      <c r="B1067" s="8"/>
      <c r="C1067" s="8"/>
      <c r="D1067" s="8"/>
      <c r="E1067" s="8"/>
      <c r="F1067" s="8"/>
      <c r="G1067" s="21"/>
      <c r="H1067" s="12"/>
      <c r="I1067" s="12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>
      <c r="A1068" s="8"/>
      <c r="B1068" s="8"/>
      <c r="C1068" s="8"/>
      <c r="D1068" s="8"/>
      <c r="E1068" s="8"/>
      <c r="F1068" s="8"/>
      <c r="G1068" s="21"/>
      <c r="H1068" s="12"/>
      <c r="I1068" s="12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>
      <c r="A1069" s="8"/>
      <c r="B1069" s="8"/>
      <c r="C1069" s="8"/>
      <c r="D1069" s="8"/>
      <c r="E1069" s="8"/>
      <c r="F1069" s="8"/>
      <c r="G1069" s="21"/>
      <c r="H1069" s="12"/>
      <c r="I1069" s="12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>
      <c r="A1070" s="8"/>
      <c r="B1070" s="8"/>
      <c r="C1070" s="8"/>
      <c r="D1070" s="8"/>
      <c r="E1070" s="8"/>
      <c r="F1070" s="8"/>
      <c r="G1070" s="21"/>
      <c r="H1070" s="12"/>
      <c r="I1070" s="12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>
      <c r="A1071" s="8"/>
      <c r="B1071" s="8"/>
      <c r="C1071" s="8"/>
      <c r="D1071" s="8"/>
      <c r="E1071" s="8"/>
      <c r="F1071" s="8"/>
      <c r="G1071" s="21"/>
      <c r="H1071" s="12"/>
      <c r="I1071" s="12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>
      <c r="A1072" s="8"/>
      <c r="B1072" s="8"/>
      <c r="C1072" s="8"/>
      <c r="D1072" s="8"/>
      <c r="E1072" s="8"/>
      <c r="F1072" s="8"/>
      <c r="G1072" s="21"/>
      <c r="H1072" s="12"/>
      <c r="I1072" s="12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>
      <c r="A1073" s="8"/>
      <c r="B1073" s="8"/>
      <c r="C1073" s="8"/>
      <c r="D1073" s="8"/>
      <c r="E1073" s="8"/>
      <c r="F1073" s="8"/>
      <c r="G1073" s="21"/>
      <c r="H1073" s="12"/>
      <c r="I1073" s="12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>
      <c r="A1074" s="8"/>
      <c r="B1074" s="8"/>
      <c r="C1074" s="8"/>
      <c r="D1074" s="8"/>
      <c r="E1074" s="8"/>
      <c r="F1074" s="8"/>
      <c r="G1074" s="21"/>
      <c r="H1074" s="12"/>
      <c r="I1074" s="12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>
      <c r="A1075" s="8"/>
      <c r="B1075" s="8"/>
      <c r="C1075" s="8"/>
      <c r="D1075" s="8"/>
      <c r="E1075" s="8"/>
      <c r="F1075" s="8"/>
      <c r="G1075" s="21"/>
      <c r="H1075" s="12"/>
      <c r="I1075" s="12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>
      <c r="A1076" s="8"/>
      <c r="B1076" s="8"/>
      <c r="C1076" s="8"/>
      <c r="D1076" s="8"/>
      <c r="E1076" s="8"/>
      <c r="F1076" s="8"/>
      <c r="G1076" s="21"/>
      <c r="H1076" s="12"/>
      <c r="I1076" s="12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>
      <c r="A1077" s="8"/>
      <c r="B1077" s="8"/>
      <c r="C1077" s="8"/>
      <c r="D1077" s="8"/>
      <c r="E1077" s="8"/>
      <c r="F1077" s="8"/>
      <c r="G1077" s="21"/>
      <c r="H1077" s="12"/>
      <c r="I1077" s="12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>
      <c r="A1078" s="8"/>
      <c r="B1078" s="8"/>
      <c r="C1078" s="8"/>
      <c r="D1078" s="8"/>
      <c r="E1078" s="8"/>
      <c r="F1078" s="8"/>
      <c r="G1078" s="21"/>
      <c r="H1078" s="12"/>
      <c r="I1078" s="12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>
      <c r="A1079" s="8"/>
      <c r="B1079" s="8"/>
      <c r="C1079" s="8"/>
      <c r="D1079" s="8"/>
      <c r="E1079" s="8"/>
      <c r="F1079" s="8"/>
      <c r="G1079" s="21"/>
      <c r="H1079" s="12"/>
      <c r="I1079" s="12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>
      <c r="A1080" s="8"/>
      <c r="B1080" s="8"/>
      <c r="C1080" s="8"/>
      <c r="D1080" s="8"/>
      <c r="E1080" s="8"/>
      <c r="F1080" s="8"/>
      <c r="G1080" s="21"/>
      <c r="H1080" s="12"/>
      <c r="I1080" s="12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>
      <c r="A1081" s="8"/>
      <c r="B1081" s="8"/>
      <c r="C1081" s="8"/>
      <c r="D1081" s="8"/>
      <c r="E1081" s="8"/>
      <c r="F1081" s="8"/>
      <c r="G1081" s="21"/>
      <c r="H1081" s="12"/>
      <c r="I1081" s="12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>
      <c r="A1082" s="8"/>
      <c r="B1082" s="8"/>
      <c r="C1082" s="8"/>
      <c r="D1082" s="8"/>
      <c r="E1082" s="8"/>
      <c r="F1082" s="8"/>
      <c r="G1082" s="21"/>
      <c r="H1082" s="12"/>
      <c r="I1082" s="12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>
      <c r="A1083" s="8"/>
      <c r="B1083" s="8"/>
      <c r="C1083" s="8"/>
      <c r="D1083" s="8"/>
      <c r="E1083" s="8"/>
      <c r="F1083" s="8"/>
      <c r="G1083" s="21"/>
      <c r="H1083" s="12"/>
      <c r="I1083" s="12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>
      <c r="A1084" s="8"/>
      <c r="B1084" s="8"/>
      <c r="C1084" s="8"/>
      <c r="D1084" s="8"/>
      <c r="E1084" s="8"/>
      <c r="F1084" s="8"/>
      <c r="G1084" s="21"/>
      <c r="H1084" s="12"/>
      <c r="I1084" s="12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>
      <c r="A1085" s="8"/>
      <c r="B1085" s="8"/>
      <c r="C1085" s="8"/>
      <c r="D1085" s="8"/>
      <c r="E1085" s="8"/>
      <c r="F1085" s="8"/>
      <c r="G1085" s="21"/>
      <c r="H1085" s="12"/>
      <c r="I1085" s="12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>
      <c r="A1086" s="8"/>
      <c r="B1086" s="8"/>
      <c r="C1086" s="8"/>
      <c r="D1086" s="8"/>
      <c r="E1086" s="8"/>
      <c r="F1086" s="8"/>
      <c r="G1086" s="21"/>
      <c r="H1086" s="12"/>
      <c r="I1086" s="12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>
      <c r="A1087" s="8"/>
      <c r="B1087" s="8"/>
      <c r="C1087" s="8"/>
      <c r="D1087" s="8"/>
      <c r="E1087" s="8"/>
      <c r="F1087" s="8"/>
      <c r="G1087" s="21"/>
      <c r="H1087" s="12"/>
      <c r="I1087" s="12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>
      <c r="A1088" s="8"/>
      <c r="B1088" s="8"/>
      <c r="C1088" s="8"/>
      <c r="D1088" s="8"/>
      <c r="E1088" s="8"/>
      <c r="F1088" s="8"/>
      <c r="G1088" s="21"/>
      <c r="H1088" s="12"/>
      <c r="I1088" s="12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>
      <c r="A1089" s="8"/>
      <c r="B1089" s="8"/>
      <c r="C1089" s="8"/>
      <c r="D1089" s="8"/>
      <c r="E1089" s="8"/>
      <c r="F1089" s="8"/>
      <c r="G1089" s="21"/>
      <c r="H1089" s="12"/>
      <c r="I1089" s="12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>
      <c r="A1090" s="8"/>
      <c r="B1090" s="8"/>
      <c r="C1090" s="8"/>
      <c r="D1090" s="8"/>
      <c r="E1090" s="8"/>
      <c r="F1090" s="8"/>
      <c r="G1090" s="21"/>
      <c r="H1090" s="12"/>
      <c r="I1090" s="12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>
      <c r="G1091" s="22"/>
      <c r="H1091" s="6"/>
      <c r="I1091" s="6"/>
    </row>
    <row r="1092" spans="1:26">
      <c r="G1092" s="22"/>
      <c r="H1092" s="6"/>
      <c r="I1092" s="6"/>
    </row>
    <row r="1093" spans="1:26">
      <c r="G1093" s="22"/>
      <c r="H1093" s="6"/>
      <c r="I1093" s="6"/>
    </row>
    <row r="1094" spans="1:26">
      <c r="G1094" s="22"/>
      <c r="H1094" s="6"/>
      <c r="I1094" s="6"/>
    </row>
    <row r="1095" spans="1:26">
      <c r="G1095" s="22"/>
      <c r="H1095" s="6"/>
      <c r="I1095" s="6"/>
    </row>
    <row r="1096" spans="1:26">
      <c r="G1096" s="22"/>
      <c r="H1096" s="6"/>
      <c r="I1096" s="6"/>
    </row>
    <row r="1097" spans="1:26">
      <c r="G1097" s="22"/>
      <c r="H1097" s="6"/>
      <c r="I1097" s="6"/>
    </row>
    <row r="1098" spans="1:26">
      <c r="G1098" s="22"/>
      <c r="H1098" s="6"/>
      <c r="I1098" s="6"/>
    </row>
    <row r="1099" spans="1:26">
      <c r="G1099" s="22"/>
      <c r="H1099" s="6"/>
      <c r="I1099" s="6"/>
    </row>
    <row r="1100" spans="1:26">
      <c r="G1100" s="22"/>
      <c r="H1100" s="6"/>
      <c r="I1100" s="6"/>
    </row>
    <row r="1101" spans="1:26">
      <c r="G1101" s="22"/>
      <c r="H1101" s="6"/>
      <c r="I1101" s="6"/>
    </row>
    <row r="1102" spans="1:26">
      <c r="G1102" s="22"/>
      <c r="H1102" s="6"/>
      <c r="I1102" s="6"/>
    </row>
    <row r="1103" spans="1:26">
      <c r="G1103" s="22"/>
      <c r="H1103" s="6"/>
      <c r="I1103" s="6"/>
    </row>
    <row r="1104" spans="1:26">
      <c r="G1104" s="22"/>
      <c r="H1104" s="6"/>
      <c r="I1104" s="6"/>
    </row>
    <row r="1105" spans="7:9">
      <c r="G1105" s="22"/>
      <c r="H1105" s="6"/>
      <c r="I1105" s="6"/>
    </row>
    <row r="1106" spans="7:9">
      <c r="G1106" s="22"/>
      <c r="H1106" s="6"/>
      <c r="I1106" s="6"/>
    </row>
    <row r="1107" spans="7:9">
      <c r="G1107" s="22"/>
      <c r="H1107" s="6"/>
      <c r="I1107" s="6"/>
    </row>
    <row r="1108" spans="7:9">
      <c r="G1108" s="22"/>
      <c r="H1108" s="6"/>
      <c r="I1108" s="6"/>
    </row>
    <row r="1109" spans="7:9">
      <c r="G1109" s="22"/>
      <c r="H1109" s="6"/>
      <c r="I1109" s="6"/>
    </row>
    <row r="1110" spans="7:9">
      <c r="G1110" s="22"/>
      <c r="H1110" s="6"/>
      <c r="I1110" s="6"/>
    </row>
    <row r="1111" spans="7:9">
      <c r="G1111" s="22"/>
      <c r="H1111" s="6"/>
      <c r="I1111" s="6"/>
    </row>
    <row r="1112" spans="7:9">
      <c r="G1112" s="22"/>
      <c r="H1112" s="6"/>
      <c r="I1112" s="6"/>
    </row>
    <row r="1113" spans="7:9">
      <c r="G1113" s="22"/>
      <c r="H1113" s="6"/>
      <c r="I1113" s="6"/>
    </row>
    <row r="1114" spans="7:9">
      <c r="G1114" s="22"/>
      <c r="H1114" s="6"/>
      <c r="I1114" s="6"/>
    </row>
    <row r="1115" spans="7:9">
      <c r="G1115" s="22"/>
      <c r="H1115" s="6"/>
      <c r="I1115" s="6"/>
    </row>
    <row r="1116" spans="7:9">
      <c r="G1116" s="22"/>
      <c r="H1116" s="6"/>
      <c r="I1116" s="6"/>
    </row>
    <row r="1117" spans="7:9">
      <c r="G1117" s="22"/>
      <c r="H1117" s="6"/>
      <c r="I1117" s="6"/>
    </row>
    <row r="1118" spans="7:9">
      <c r="G1118" s="22"/>
      <c r="H1118" s="6"/>
      <c r="I1118" s="6"/>
    </row>
    <row r="1119" spans="7:9">
      <c r="G1119" s="22"/>
      <c r="H1119" s="6"/>
      <c r="I1119" s="6"/>
    </row>
    <row r="1120" spans="7:9">
      <c r="G1120" s="22"/>
      <c r="H1120" s="6"/>
      <c r="I1120" s="6"/>
    </row>
    <row r="1121" spans="7:9">
      <c r="G1121" s="22"/>
      <c r="H1121" s="6"/>
      <c r="I1121" s="6"/>
    </row>
    <row r="1122" spans="7:9">
      <c r="G1122" s="22"/>
      <c r="H1122" s="6"/>
      <c r="I1122" s="6"/>
    </row>
    <row r="1123" spans="7:9">
      <c r="G1123" s="22"/>
      <c r="H1123" s="6"/>
      <c r="I1123" s="6"/>
    </row>
    <row r="1124" spans="7:9">
      <c r="G1124" s="22"/>
      <c r="H1124" s="6"/>
      <c r="I1124" s="6"/>
    </row>
    <row r="1125" spans="7:9">
      <c r="G1125" s="22"/>
      <c r="H1125" s="6"/>
      <c r="I1125" s="6"/>
    </row>
    <row r="1126" spans="7:9">
      <c r="G1126" s="22"/>
      <c r="H1126" s="6"/>
      <c r="I1126" s="6"/>
    </row>
    <row r="1127" spans="7:9">
      <c r="G1127" s="22"/>
      <c r="H1127" s="6"/>
      <c r="I1127" s="6"/>
    </row>
    <row r="1128" spans="7:9">
      <c r="G1128" s="22"/>
      <c r="H1128" s="6"/>
      <c r="I1128" s="6"/>
    </row>
    <row r="1129" spans="7:9">
      <c r="G1129" s="22"/>
      <c r="H1129" s="6"/>
      <c r="I1129" s="6"/>
    </row>
    <row r="1130" spans="7:9">
      <c r="G1130" s="22"/>
      <c r="H1130" s="6"/>
      <c r="I1130" s="6"/>
    </row>
    <row r="1131" spans="7:9"/>
    <row r="1132" spans="7:9"/>
    <row r="1133" spans="7:9"/>
    <row r="1134" spans="7:9"/>
    <row r="1135" spans="7:9"/>
  </sheetData>
  <mergeCells count="70">
    <mergeCell ref="D89:E89"/>
    <mergeCell ref="D97:E97"/>
    <mergeCell ref="D91:E91"/>
    <mergeCell ref="D92:E92"/>
    <mergeCell ref="D93:E93"/>
    <mergeCell ref="D94:E94"/>
    <mergeCell ref="D95:E95"/>
    <mergeCell ref="D96:E96"/>
    <mergeCell ref="D84:E84"/>
    <mergeCell ref="D85:E85"/>
    <mergeCell ref="D86:E86"/>
    <mergeCell ref="D87:E87"/>
    <mergeCell ref="D88:E88"/>
    <mergeCell ref="B65:E65"/>
    <mergeCell ref="B66:E66"/>
    <mergeCell ref="B67:E67"/>
    <mergeCell ref="I65:P65"/>
    <mergeCell ref="D98:E98"/>
    <mergeCell ref="D74:E74"/>
    <mergeCell ref="D75:E75"/>
    <mergeCell ref="D76:E76"/>
    <mergeCell ref="D77:E77"/>
    <mergeCell ref="D78:E78"/>
    <mergeCell ref="D90:E90"/>
    <mergeCell ref="D79:E79"/>
    <mergeCell ref="D80:E80"/>
    <mergeCell ref="D81:E81"/>
    <mergeCell ref="D82:E82"/>
    <mergeCell ref="D83:E83"/>
    <mergeCell ref="B63:V63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B59:D5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8C2A5E91-E481-4A69-8CF9-5920EAFD88DE}"/>
    <hyperlink ref="E1:F1" location="A44:A44" tooltip="Klikni na prechod ku rekapitulácii..." display="Rekapitulácia rozpočtu" xr:uid="{BC87395A-409A-469E-8A4A-92FEE799DD88}"/>
    <hyperlink ref="H1:I1" location="B63:B63" tooltip="Klikni na prechod k Rozpočet..." display="Rozpočet" xr:uid="{A453060C-7988-4D3A-9204-4072364CFC17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DOM SMÚTKU, PREŠOV / SO 01 - Fotovoltika (FVZ)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F3D7-31BC-42EF-94D0-CA36C5FF6D12}">
  <dimension ref="A1:AA1135"/>
  <sheetViews>
    <sheetView workbookViewId="0">
      <pane ySplit="1" topLeftCell="A63" activePane="bottomLeft" state="frozen"/>
      <selection pane="bottomLeft" activeCell="A73" sqref="A73:XFD73"/>
    </sheetView>
  </sheetViews>
  <sheetFormatPr defaultColWidth="0" defaultRowHeight="15" zeroHeight="1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8" width="12.7109375" customWidth="1"/>
    <col min="9" max="9" width="10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6" ht="35.1" customHeight="1">
      <c r="A1" s="23"/>
      <c r="B1" s="472" t="s">
        <v>0</v>
      </c>
      <c r="C1" s="473"/>
      <c r="D1" s="24"/>
      <c r="E1" s="474" t="s">
        <v>40</v>
      </c>
      <c r="F1" s="475"/>
      <c r="G1" s="25"/>
      <c r="H1" s="504" t="s">
        <v>60</v>
      </c>
      <c r="I1" s="505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>
      <c r="A2" s="28"/>
      <c r="B2" s="476" t="s">
        <v>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8"/>
      <c r="W2" s="27"/>
      <c r="X2" s="13"/>
      <c r="Y2" s="13"/>
      <c r="Z2" s="13"/>
    </row>
    <row r="3" spans="1:26" ht="20.100000000000001" customHeight="1">
      <c r="A3" s="28"/>
      <c r="B3" s="479" t="s">
        <v>1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1"/>
      <c r="W3" s="27"/>
      <c r="X3" s="13"/>
      <c r="Y3" s="13"/>
      <c r="Z3" s="13"/>
    </row>
    <row r="4" spans="1:26" ht="20.100000000000001" customHeight="1">
      <c r="A4" s="28"/>
      <c r="B4" s="29" t="s">
        <v>905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>
      <c r="A6" s="33"/>
      <c r="B6" s="34" t="s">
        <v>5</v>
      </c>
      <c r="C6" s="30"/>
      <c r="D6" s="31" t="s">
        <v>6</v>
      </c>
      <c r="E6" s="31"/>
      <c r="F6" s="31" t="s">
        <v>7</v>
      </c>
      <c r="G6" s="31" t="s">
        <v>8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>
      <c r="A7" s="33"/>
      <c r="B7" s="482" t="s">
        <v>9</v>
      </c>
      <c r="C7" s="483"/>
      <c r="D7" s="483"/>
      <c r="E7" s="483"/>
      <c r="F7" s="483"/>
      <c r="G7" s="483"/>
      <c r="H7" s="484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>
      <c r="A9" s="33"/>
      <c r="B9" s="451" t="s">
        <v>12</v>
      </c>
      <c r="C9" s="452"/>
      <c r="D9" s="452"/>
      <c r="E9" s="452"/>
      <c r="F9" s="452"/>
      <c r="G9" s="452"/>
      <c r="H9" s="45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>
      <c r="A11" s="33"/>
      <c r="B11" s="482" t="s">
        <v>13</v>
      </c>
      <c r="C11" s="483"/>
      <c r="D11" s="483"/>
      <c r="E11" s="483"/>
      <c r="F11" s="483"/>
      <c r="G11" s="483"/>
      <c r="H11" s="4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>
      <c r="A13" s="33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27"/>
      <c r="X13" s="13"/>
      <c r="Y13" s="13"/>
      <c r="Z13" s="13"/>
    </row>
    <row r="14" spans="1:26" ht="20.100000000000001" customHeight="1">
      <c r="A14" s="33"/>
      <c r="B14" s="44" t="s">
        <v>14</v>
      </c>
      <c r="C14" s="45" t="s">
        <v>15</v>
      </c>
      <c r="D14" s="46" t="s">
        <v>16</v>
      </c>
      <c r="E14" s="47" t="s">
        <v>17</v>
      </c>
      <c r="F14" s="441" t="s">
        <v>722</v>
      </c>
      <c r="G14" s="442"/>
      <c r="H14" s="486"/>
      <c r="I14" s="50"/>
      <c r="J14" s="50"/>
      <c r="K14" s="50"/>
      <c r="L14" s="50"/>
      <c r="M14" s="50"/>
      <c r="N14" s="50"/>
      <c r="O14" s="51"/>
      <c r="P14" s="52">
        <v>0</v>
      </c>
      <c r="Q14" s="49"/>
      <c r="R14" s="53"/>
      <c r="S14" s="53"/>
      <c r="T14" s="53"/>
      <c r="U14" s="53"/>
      <c r="V14" s="54"/>
      <c r="W14" s="27"/>
      <c r="X14" s="13"/>
      <c r="Y14" s="13"/>
      <c r="Z14" s="13"/>
    </row>
    <row r="15" spans="1:26" ht="20.100000000000001" customHeight="1">
      <c r="A15" s="33"/>
      <c r="B15" s="55" t="s">
        <v>18</v>
      </c>
      <c r="C15" s="56"/>
      <c r="D15" s="57"/>
      <c r="E15" s="58"/>
      <c r="F15" s="456"/>
      <c r="G15" s="467"/>
      <c r="H15" s="488"/>
      <c r="I15" s="59"/>
      <c r="J15" s="59"/>
      <c r="K15" s="59"/>
      <c r="L15" s="59"/>
      <c r="M15" s="59"/>
      <c r="N15" s="59"/>
      <c r="O15" s="60"/>
      <c r="P15" s="61"/>
      <c r="Q15" s="36"/>
      <c r="R15" s="37"/>
      <c r="S15" s="37"/>
      <c r="T15" s="37"/>
      <c r="U15" s="37"/>
      <c r="V15" s="62"/>
      <c r="W15" s="27"/>
      <c r="X15" s="13"/>
      <c r="Y15" s="13"/>
      <c r="Z15" s="13"/>
    </row>
    <row r="16" spans="1:26" ht="20.100000000000001" customHeight="1">
      <c r="A16" s="33"/>
      <c r="B16" s="38" t="s">
        <v>19</v>
      </c>
      <c r="C16" s="63"/>
      <c r="D16" s="11"/>
      <c r="E16" s="64"/>
      <c r="F16" s="461" t="s">
        <v>20</v>
      </c>
      <c r="G16" s="462"/>
      <c r="H16" s="453"/>
      <c r="I16" s="65"/>
      <c r="J16" s="65"/>
      <c r="K16" s="65"/>
      <c r="L16" s="65"/>
      <c r="M16" s="65"/>
      <c r="N16" s="65"/>
      <c r="O16" s="66"/>
      <c r="P16" s="67">
        <f>(SUM(Z74:Z79))</f>
        <v>0</v>
      </c>
      <c r="Q16" s="39"/>
      <c r="R16" s="68"/>
      <c r="S16" s="68"/>
      <c r="T16" s="68"/>
      <c r="U16" s="68"/>
      <c r="V16" s="69"/>
      <c r="W16" s="27"/>
      <c r="X16" s="13"/>
      <c r="Y16" s="13"/>
      <c r="Z16" s="13"/>
    </row>
    <row r="17" spans="1:26" ht="20.100000000000001" customHeight="1">
      <c r="A17" s="33"/>
      <c r="B17" s="55" t="s">
        <v>21</v>
      </c>
      <c r="C17" s="56">
        <f>'SO 01 - VZT35223'!E57</f>
        <v>0</v>
      </c>
      <c r="D17" s="57">
        <f>'SO 01 - VZT35223'!F57</f>
        <v>0</v>
      </c>
      <c r="E17" s="58">
        <f>'SO 01 - VZT35223'!G57</f>
        <v>0</v>
      </c>
      <c r="F17" s="459" t="s">
        <v>22</v>
      </c>
      <c r="G17" s="460"/>
      <c r="H17" s="489"/>
      <c r="I17" s="59"/>
      <c r="J17" s="59"/>
      <c r="K17" s="59"/>
      <c r="L17" s="59"/>
      <c r="M17" s="59"/>
      <c r="N17" s="59"/>
      <c r="O17" s="60"/>
      <c r="P17" s="61">
        <v>0</v>
      </c>
      <c r="Q17" s="36"/>
      <c r="R17" s="37"/>
      <c r="S17" s="37"/>
      <c r="T17" s="37"/>
      <c r="U17" s="37"/>
      <c r="V17" s="62"/>
      <c r="W17" s="27"/>
      <c r="X17" s="13"/>
      <c r="Y17" s="13"/>
      <c r="Z17" s="13"/>
    </row>
    <row r="18" spans="1:26" ht="20.100000000000001" customHeight="1">
      <c r="A18" s="33"/>
      <c r="B18" s="70" t="s">
        <v>23</v>
      </c>
      <c r="C18" s="71"/>
      <c r="D18" s="72"/>
      <c r="E18" s="73"/>
      <c r="F18" s="461"/>
      <c r="G18" s="462"/>
      <c r="H18" s="453"/>
      <c r="I18" s="74"/>
      <c r="J18" s="74"/>
      <c r="K18" s="74"/>
      <c r="L18" s="74"/>
      <c r="M18" s="74"/>
      <c r="N18" s="74"/>
      <c r="O18" s="75"/>
      <c r="P18" s="76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>
      <c r="A19" s="33"/>
      <c r="B19" s="70" t="s">
        <v>24</v>
      </c>
      <c r="C19" s="77"/>
      <c r="D19" s="78"/>
      <c r="E19" s="73"/>
      <c r="F19" s="463"/>
      <c r="G19" s="464"/>
      <c r="H19" s="485"/>
      <c r="I19" s="74"/>
      <c r="J19" s="74"/>
      <c r="K19" s="74"/>
      <c r="L19" s="74"/>
      <c r="M19" s="74"/>
      <c r="N19" s="74"/>
      <c r="O19" s="75"/>
      <c r="P19" s="76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>
      <c r="A20" s="33"/>
      <c r="B20" s="79" t="s">
        <v>25</v>
      </c>
      <c r="C20" s="80"/>
      <c r="D20" s="81"/>
      <c r="E20" s="82">
        <f>SUM(E15:E19)</f>
        <v>0</v>
      </c>
      <c r="F20" s="454" t="s">
        <v>25</v>
      </c>
      <c r="G20" s="442"/>
      <c r="H20" s="486"/>
      <c r="I20" s="50"/>
      <c r="J20" s="50"/>
      <c r="K20" s="50"/>
      <c r="L20" s="50"/>
      <c r="M20" s="50"/>
      <c r="N20" s="50"/>
      <c r="O20" s="51"/>
      <c r="P20" s="83">
        <f>SUM(P14:P19)</f>
        <v>0</v>
      </c>
      <c r="Q20" s="49"/>
      <c r="R20" s="53"/>
      <c r="S20" s="53"/>
      <c r="T20" s="53"/>
      <c r="U20" s="53"/>
      <c r="V20" s="54"/>
      <c r="W20" s="27"/>
      <c r="X20" s="13"/>
      <c r="Y20" s="13"/>
      <c r="Z20" s="13"/>
    </row>
    <row r="21" spans="1:26" ht="20.100000000000001" customHeight="1">
      <c r="A21" s="33"/>
      <c r="B21" s="35" t="s">
        <v>26</v>
      </c>
      <c r="C21" s="84"/>
      <c r="D21" s="60"/>
      <c r="E21" s="60">
        <f>((E15*U22*0)+(E16*V22*0)+(E17*W22*0))/100</f>
        <v>0</v>
      </c>
      <c r="F21" s="465" t="s">
        <v>27</v>
      </c>
      <c r="G21" s="462"/>
      <c r="H21" s="453"/>
      <c r="I21" s="59"/>
      <c r="J21" s="59"/>
      <c r="K21" s="59"/>
      <c r="L21" s="59"/>
      <c r="M21" s="59"/>
      <c r="N21" s="59"/>
      <c r="O21" s="60"/>
      <c r="P21" s="61">
        <f>((E15*X22*0)+(E16*Y22*0)+(E17*Z22*0))/100</f>
        <v>0</v>
      </c>
      <c r="Q21" s="36"/>
      <c r="R21" s="37"/>
      <c r="S21" s="37"/>
      <c r="T21" s="37"/>
      <c r="U21" s="37"/>
      <c r="V21" s="62"/>
      <c r="W21" s="27"/>
      <c r="X21" s="13"/>
      <c r="Y21" s="13"/>
      <c r="Z21" s="13"/>
    </row>
    <row r="22" spans="1:26" ht="20.100000000000001" customHeight="1">
      <c r="A22" s="33"/>
      <c r="B22" s="34" t="s">
        <v>28</v>
      </c>
      <c r="C22" s="86"/>
      <c r="D22" s="75"/>
      <c r="E22" s="75">
        <f>((E15*U23*0)+(E16*V23*0)+(E17*W23*0))/100</f>
        <v>0</v>
      </c>
      <c r="F22" s="465" t="s">
        <v>29</v>
      </c>
      <c r="G22" s="462"/>
      <c r="H22" s="453"/>
      <c r="I22" s="74"/>
      <c r="J22" s="74"/>
      <c r="K22" s="74"/>
      <c r="L22" s="74"/>
      <c r="M22" s="74"/>
      <c r="N22" s="74"/>
      <c r="O22" s="75"/>
      <c r="P22" s="76">
        <f>((E15*X23*0)+(E16*Y23*0)+(E17*Z23*0))/100</f>
        <v>0</v>
      </c>
      <c r="Q22" s="30"/>
      <c r="R22" s="31"/>
      <c r="S22" s="31"/>
      <c r="T22" s="31"/>
      <c r="U22" s="31">
        <v>1</v>
      </c>
      <c r="V22" s="87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>
      <c r="A23" s="33"/>
      <c r="B23" s="34" t="s">
        <v>30</v>
      </c>
      <c r="C23" s="86"/>
      <c r="D23" s="75"/>
      <c r="E23" s="75">
        <f>((E15*U24*0)+(E16*V24*0)+(E17*W24*0))/100</f>
        <v>0</v>
      </c>
      <c r="F23" s="465" t="s">
        <v>31</v>
      </c>
      <c r="G23" s="462"/>
      <c r="H23" s="453"/>
      <c r="I23" s="74"/>
      <c r="J23" s="74"/>
      <c r="K23" s="74"/>
      <c r="L23" s="74"/>
      <c r="M23" s="74"/>
      <c r="N23" s="74"/>
      <c r="O23" s="75"/>
      <c r="P23" s="76">
        <f>((E15*X24*0)+(E16*Y24*0)+(E17*Z24*0))/100</f>
        <v>0</v>
      </c>
      <c r="Q23" s="30"/>
      <c r="R23" s="31"/>
      <c r="S23" s="31"/>
      <c r="T23" s="31"/>
      <c r="U23" s="31">
        <v>1</v>
      </c>
      <c r="V23" s="87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>
      <c r="A24" s="33"/>
      <c r="B24" s="34"/>
      <c r="C24" s="86"/>
      <c r="D24" s="75"/>
      <c r="E24" s="75"/>
      <c r="F24" s="487"/>
      <c r="G24" s="467"/>
      <c r="H24" s="488"/>
      <c r="I24" s="74"/>
      <c r="J24" s="74"/>
      <c r="K24" s="74"/>
      <c r="L24" s="74"/>
      <c r="M24" s="74"/>
      <c r="N24" s="74"/>
      <c r="O24" s="75"/>
      <c r="P24" s="76"/>
      <c r="Q24" s="30"/>
      <c r="R24" s="31"/>
      <c r="S24" s="31"/>
      <c r="T24" s="31"/>
      <c r="U24" s="31">
        <v>1</v>
      </c>
      <c r="V24" s="87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>
      <c r="A25" s="33"/>
      <c r="B25" s="89"/>
      <c r="C25" s="90"/>
      <c r="D25" s="91"/>
      <c r="E25" s="92"/>
      <c r="F25" s="497" t="s">
        <v>25</v>
      </c>
      <c r="G25" s="498"/>
      <c r="H25" s="499"/>
      <c r="I25" s="94"/>
      <c r="J25" s="94"/>
      <c r="K25" s="94"/>
      <c r="L25" s="94"/>
      <c r="M25" s="94"/>
      <c r="N25" s="94"/>
      <c r="O25" s="91"/>
      <c r="P25" s="95">
        <f>SUM(E21:E24)+SUM(P21:P24)</f>
        <v>0</v>
      </c>
      <c r="Q25" s="93"/>
      <c r="R25" s="96"/>
      <c r="S25" s="96"/>
      <c r="T25" s="96"/>
      <c r="U25" s="96"/>
      <c r="V25" s="97"/>
      <c r="W25" s="27"/>
      <c r="X25" s="13"/>
      <c r="Y25" s="13"/>
      <c r="Z25" s="13"/>
    </row>
    <row r="26" spans="1:26" ht="20.100000000000001" customHeight="1">
      <c r="A26" s="33"/>
      <c r="B26" s="98" t="s">
        <v>32</v>
      </c>
      <c r="C26" s="99"/>
      <c r="D26" s="100"/>
      <c r="E26" s="101"/>
      <c r="F26" s="454" t="s">
        <v>33</v>
      </c>
      <c r="G26" s="500"/>
      <c r="H26" s="501"/>
      <c r="I26" s="103"/>
      <c r="J26" s="103"/>
      <c r="K26" s="103"/>
      <c r="L26" s="103"/>
      <c r="M26" s="103"/>
      <c r="N26" s="103"/>
      <c r="O26" s="100"/>
      <c r="P26" s="104"/>
      <c r="Q26" s="102"/>
      <c r="R26" s="105"/>
      <c r="S26" s="105"/>
      <c r="T26" s="105"/>
      <c r="U26" s="105"/>
      <c r="V26" s="106"/>
      <c r="W26" s="27"/>
      <c r="X26" s="13"/>
      <c r="Y26" s="13"/>
      <c r="Z26" s="13"/>
    </row>
    <row r="27" spans="1:26" ht="20.100000000000001" customHeight="1">
      <c r="A27" s="33"/>
      <c r="B27" s="98"/>
      <c r="C27" s="102"/>
      <c r="D27" s="107"/>
      <c r="E27" s="108"/>
      <c r="F27" s="468" t="s">
        <v>34</v>
      </c>
      <c r="G27" s="469"/>
      <c r="H27" s="502"/>
      <c r="I27" s="59"/>
      <c r="J27" s="59"/>
      <c r="K27" s="59"/>
      <c r="L27" s="59"/>
      <c r="M27" s="59"/>
      <c r="N27" s="59"/>
      <c r="O27" s="60"/>
      <c r="P27" s="61">
        <f>E20+P20+E25+P25</f>
        <v>0</v>
      </c>
      <c r="Q27" s="36"/>
      <c r="R27" s="37"/>
      <c r="S27" s="37"/>
      <c r="T27" s="37"/>
      <c r="U27" s="37"/>
      <c r="V27" s="62"/>
      <c r="W27" s="27"/>
      <c r="X27" s="13"/>
      <c r="Y27" s="13"/>
      <c r="Z27" s="13"/>
    </row>
    <row r="28" spans="1:26" ht="20.100000000000001" customHeight="1">
      <c r="A28" s="33"/>
      <c r="B28" s="109"/>
      <c r="C28" s="110"/>
      <c r="D28" s="33"/>
      <c r="E28" s="111"/>
      <c r="F28" s="503" t="s">
        <v>35</v>
      </c>
      <c r="G28" s="503"/>
      <c r="H28" s="112">
        <f>P27-SUM('SO 01 - VZT35223'!K74:'SO 01 - VZT35223'!K79)</f>
        <v>0</v>
      </c>
      <c r="I28" s="113"/>
      <c r="J28" s="113"/>
      <c r="K28" s="113"/>
      <c r="L28" s="113"/>
      <c r="M28" s="113"/>
      <c r="N28" s="113"/>
      <c r="O28" s="92"/>
      <c r="P28" s="114">
        <f>ROUND(((ROUND(H28,2)*23)*1/100),2)</f>
        <v>0</v>
      </c>
      <c r="Q28" s="41"/>
      <c r="R28" s="42"/>
      <c r="S28" s="42"/>
      <c r="T28" s="42"/>
      <c r="U28" s="42"/>
      <c r="V28" s="43"/>
      <c r="W28" s="27"/>
      <c r="X28" s="13"/>
      <c r="Y28" s="13"/>
      <c r="Z28" s="13"/>
    </row>
    <row r="29" spans="1:26" ht="20.100000000000001" customHeight="1">
      <c r="A29" s="33"/>
      <c r="B29" s="109"/>
      <c r="C29" s="110"/>
      <c r="D29" s="33"/>
      <c r="E29" s="111"/>
      <c r="F29" s="457" t="s">
        <v>36</v>
      </c>
      <c r="G29" s="457"/>
      <c r="H29" s="86">
        <f>SUM('SO 01 - VZT35223'!K74:'SO 01 - VZT35223'!K79)</f>
        <v>0</v>
      </c>
      <c r="I29" s="74"/>
      <c r="J29" s="74"/>
      <c r="K29" s="74"/>
      <c r="L29" s="74"/>
      <c r="M29" s="74"/>
      <c r="N29" s="74"/>
      <c r="O29" s="75"/>
      <c r="P29" s="76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>
      <c r="A30" s="33"/>
      <c r="B30" s="109"/>
      <c r="C30" s="110"/>
      <c r="D30" s="33"/>
      <c r="E30" s="111"/>
      <c r="F30" s="503" t="s">
        <v>37</v>
      </c>
      <c r="G30" s="503"/>
      <c r="H30" s="115"/>
      <c r="I30" s="113"/>
      <c r="J30" s="113"/>
      <c r="K30" s="113"/>
      <c r="L30" s="113"/>
      <c r="M30" s="113"/>
      <c r="N30" s="113"/>
      <c r="O30" s="92"/>
      <c r="P30" s="116">
        <f>SUM(P27:P29)</f>
        <v>0</v>
      </c>
      <c r="Q30" s="41"/>
      <c r="R30" s="42"/>
      <c r="S30" s="42"/>
      <c r="T30" s="42"/>
      <c r="U30" s="42"/>
      <c r="V30" s="43"/>
      <c r="W30" s="27"/>
      <c r="X30" s="13"/>
      <c r="Y30" s="13"/>
      <c r="Z30" s="13"/>
    </row>
    <row r="31" spans="1:26" ht="20.100000000000001" customHeight="1">
      <c r="A31" s="33"/>
      <c r="B31" s="117"/>
      <c r="C31" s="118"/>
      <c r="D31" s="119"/>
      <c r="E31" s="120"/>
      <c r="F31" s="469"/>
      <c r="G31" s="457"/>
      <c r="H31" s="30"/>
      <c r="I31" s="31"/>
      <c r="J31" s="31"/>
      <c r="K31" s="31"/>
      <c r="L31" s="31"/>
      <c r="M31" s="31"/>
      <c r="N31" s="31"/>
      <c r="O31" s="121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>
      <c r="A32" s="33"/>
      <c r="B32" s="122" t="s">
        <v>38</v>
      </c>
      <c r="C32" s="123"/>
      <c r="D32" s="124"/>
      <c r="E32" s="105" t="s">
        <v>39</v>
      </c>
      <c r="F32" s="107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27"/>
      <c r="X32" s="13"/>
      <c r="Y32" s="13"/>
      <c r="Z32" s="13"/>
    </row>
    <row r="33" spans="1:26" ht="20.100000000000001" customHeight="1">
      <c r="A33" s="33"/>
      <c r="B33" s="98"/>
      <c r="C33" s="10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27"/>
      <c r="X33" s="13"/>
      <c r="Y33" s="13"/>
      <c r="Z33" s="13"/>
    </row>
    <row r="34" spans="1:26" ht="20.100000000000001" customHeight="1">
      <c r="A34" s="33"/>
      <c r="B34" s="109"/>
      <c r="C34" s="11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27"/>
      <c r="X34" s="13"/>
      <c r="Y34" s="13"/>
      <c r="Z34" s="13"/>
    </row>
    <row r="35" spans="1:26" ht="20.100000000000001" customHeight="1">
      <c r="A35" s="33"/>
      <c r="B35" s="109"/>
      <c r="C35" s="11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27"/>
      <c r="X35" s="13"/>
      <c r="Y35" s="13"/>
      <c r="Z35" s="13"/>
    </row>
    <row r="36" spans="1:26" ht="20.100000000000001" customHeight="1">
      <c r="A36" s="33"/>
      <c r="B36" s="109"/>
      <c r="C36" s="110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27"/>
      <c r="X36" s="13"/>
      <c r="Y36" s="13"/>
      <c r="Z36" s="13"/>
    </row>
    <row r="37" spans="1:26" ht="20.100000000000001" customHeight="1">
      <c r="A37" s="33"/>
      <c r="B37" s="117"/>
      <c r="C37" s="1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8"/>
      <c r="W37" s="27"/>
      <c r="X37" s="13"/>
      <c r="Y37" s="13"/>
      <c r="Z37" s="13"/>
    </row>
    <row r="38" spans="1:26" ht="20.100000000000001" customHeight="1">
      <c r="A38" s="33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27"/>
      <c r="X38" s="13"/>
      <c r="Y38" s="13"/>
      <c r="Z38" s="13"/>
    </row>
    <row r="39" spans="1:26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33"/>
      <c r="X39" s="13"/>
      <c r="Y39" s="13"/>
      <c r="Z39" s="13"/>
    </row>
    <row r="40" spans="1:26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33"/>
      <c r="X40" s="13"/>
      <c r="Y40" s="13"/>
      <c r="Z40" s="13"/>
    </row>
    <row r="41" spans="1:26" ht="20.100000000000001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33"/>
      <c r="X41" s="13"/>
      <c r="Y41" s="13"/>
      <c r="Z41" s="13"/>
    </row>
    <row r="42" spans="1:26" ht="20.100000000000001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33"/>
      <c r="X42" s="13"/>
      <c r="Y42" s="13"/>
      <c r="Z42" s="13"/>
    </row>
    <row r="43" spans="1:26" ht="20.100000000000001" customHeight="1">
      <c r="A43" s="12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>
      <c r="A44" s="28"/>
      <c r="B44" s="476" t="s">
        <v>40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7"/>
      <c r="W44" s="27"/>
      <c r="X44" s="13"/>
      <c r="Y44" s="13"/>
      <c r="Z44" s="13"/>
    </row>
    <row r="45" spans="1:26" ht="20.100000000000001" customHeight="1">
      <c r="A45" s="28"/>
      <c r="B45" s="134"/>
      <c r="C45" s="135"/>
      <c r="D45" s="135"/>
      <c r="E45" s="135"/>
      <c r="F45" s="135"/>
      <c r="G45" s="135"/>
      <c r="H45" s="135"/>
      <c r="I45" s="13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27"/>
      <c r="X45" s="13"/>
      <c r="Y45" s="13"/>
      <c r="Z45" s="13"/>
    </row>
    <row r="46" spans="1:26" ht="20.100000000000001" customHeight="1">
      <c r="A46" s="136"/>
      <c r="B46" s="490" t="s">
        <v>9</v>
      </c>
      <c r="C46" s="491"/>
      <c r="D46" s="491"/>
      <c r="E46" s="492"/>
      <c r="F46" s="493" t="s">
        <v>6</v>
      </c>
      <c r="G46" s="491"/>
      <c r="H46" s="492"/>
      <c r="I46" s="137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  <c r="W46" s="27"/>
      <c r="X46" s="13"/>
      <c r="Y46" s="13"/>
      <c r="Z46" s="13"/>
    </row>
    <row r="47" spans="1:26" ht="20.100000000000001" customHeight="1">
      <c r="A47" s="136"/>
      <c r="B47" s="490" t="s">
        <v>12</v>
      </c>
      <c r="C47" s="491"/>
      <c r="D47" s="491"/>
      <c r="E47" s="492"/>
      <c r="F47" s="493" t="s">
        <v>4</v>
      </c>
      <c r="G47" s="491"/>
      <c r="H47" s="492"/>
      <c r="I47" s="137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7"/>
      <c r="W47" s="27"/>
      <c r="X47" s="13"/>
      <c r="Y47" s="13"/>
      <c r="Z47" s="13"/>
    </row>
    <row r="48" spans="1:26" ht="20.100000000000001" customHeight="1">
      <c r="A48" s="136"/>
      <c r="B48" s="490" t="s">
        <v>13</v>
      </c>
      <c r="C48" s="491"/>
      <c r="D48" s="491"/>
      <c r="E48" s="492"/>
      <c r="F48" s="493" t="s">
        <v>41</v>
      </c>
      <c r="G48" s="491"/>
      <c r="H48" s="492"/>
      <c r="I48" s="137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7"/>
      <c r="W48" s="27"/>
      <c r="X48" s="13"/>
      <c r="Y48" s="13"/>
      <c r="Z48" s="13"/>
    </row>
    <row r="49" spans="1:26" ht="20.100000000000001" customHeight="1">
      <c r="A49" s="136"/>
      <c r="B49" s="494" t="s">
        <v>1</v>
      </c>
      <c r="C49" s="495"/>
      <c r="D49" s="495"/>
      <c r="E49" s="495"/>
      <c r="F49" s="495"/>
      <c r="G49" s="495"/>
      <c r="H49" s="495"/>
      <c r="I49" s="49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  <c r="W49" s="27"/>
      <c r="X49" s="13"/>
      <c r="Y49" s="13"/>
      <c r="Z49" s="13"/>
    </row>
    <row r="50" spans="1:26" ht="20.100000000000001" customHeight="1">
      <c r="A50" s="28"/>
      <c r="B50" s="138" t="s">
        <v>905</v>
      </c>
      <c r="C50" s="139"/>
      <c r="D50" s="139"/>
      <c r="E50" s="139"/>
      <c r="F50" s="139"/>
      <c r="G50" s="139"/>
      <c r="H50" s="139"/>
      <c r="I50" s="139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  <c r="W50" s="27"/>
      <c r="X50" s="13"/>
      <c r="Y50" s="13"/>
      <c r="Z50" s="13"/>
    </row>
    <row r="51" spans="1:26" ht="20.100000000000001" customHeight="1">
      <c r="A51" s="28"/>
      <c r="B51" s="138"/>
      <c r="C51" s="139"/>
      <c r="D51" s="139"/>
      <c r="E51" s="139"/>
      <c r="F51" s="139"/>
      <c r="G51" s="139"/>
      <c r="H51" s="139"/>
      <c r="I51" s="139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27"/>
      <c r="X51" s="13"/>
      <c r="Y51" s="13"/>
      <c r="Z51" s="13"/>
    </row>
    <row r="52" spans="1:26" ht="20.100000000000001" customHeight="1">
      <c r="A52" s="28"/>
      <c r="B52" s="138"/>
      <c r="C52" s="139"/>
      <c r="D52" s="139"/>
      <c r="E52" s="139"/>
      <c r="F52" s="139"/>
      <c r="G52" s="139"/>
      <c r="H52" s="139"/>
      <c r="I52" s="139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W52" s="27"/>
      <c r="X52" s="13"/>
      <c r="Y52" s="13"/>
      <c r="Z52" s="13"/>
    </row>
    <row r="53" spans="1:26" ht="20.100000000000001" customHeight="1">
      <c r="A53" s="28"/>
      <c r="B53" s="138" t="s">
        <v>42</v>
      </c>
      <c r="C53" s="139"/>
      <c r="D53" s="139"/>
      <c r="E53" s="139"/>
      <c r="F53" s="139"/>
      <c r="G53" s="139"/>
      <c r="H53" s="139"/>
      <c r="I53" s="139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7"/>
      <c r="W53" s="27"/>
      <c r="X53" s="13"/>
      <c r="Y53" s="13"/>
      <c r="Z53" s="13"/>
    </row>
    <row r="54" spans="1:26" ht="20.100000000000001" customHeight="1">
      <c r="A54" s="19"/>
      <c r="B54" s="514"/>
      <c r="C54" s="515"/>
      <c r="D54" s="140"/>
      <c r="E54" s="140" t="s">
        <v>15</v>
      </c>
      <c r="F54" s="140" t="s">
        <v>16</v>
      </c>
      <c r="G54" s="140" t="s">
        <v>25</v>
      </c>
      <c r="H54" s="140" t="s">
        <v>43</v>
      </c>
      <c r="I54" s="140" t="s">
        <v>44</v>
      </c>
      <c r="J54" s="141"/>
      <c r="K54" s="141"/>
      <c r="L54" s="141"/>
      <c r="M54" s="141"/>
      <c r="N54" s="141"/>
      <c r="O54" s="141"/>
      <c r="P54" s="141"/>
      <c r="Q54" s="142"/>
      <c r="R54" s="142"/>
      <c r="S54" s="142"/>
      <c r="T54" s="142"/>
      <c r="U54" s="142"/>
      <c r="V54" s="143"/>
      <c r="W54" s="27"/>
      <c r="X54" s="13"/>
      <c r="Y54" s="13"/>
      <c r="Z54" s="13"/>
    </row>
    <row r="55" spans="1:26" ht="20.100000000000001" customHeight="1">
      <c r="A55" s="13"/>
      <c r="B55" s="512" t="s">
        <v>57</v>
      </c>
      <c r="C55" s="513"/>
      <c r="D55" s="513"/>
      <c r="E55" s="144"/>
      <c r="F55" s="144"/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146"/>
      <c r="S55" s="146"/>
      <c r="T55" s="146"/>
      <c r="U55" s="146"/>
      <c r="V55" s="147"/>
      <c r="W55" s="27"/>
      <c r="X55" s="13"/>
      <c r="Y55" s="13"/>
      <c r="Z55" s="13"/>
    </row>
    <row r="56" spans="1:26" ht="20.100000000000001" customHeight="1">
      <c r="A56" s="13"/>
      <c r="B56" s="509" t="s">
        <v>906</v>
      </c>
      <c r="C56" s="454"/>
      <c r="D56" s="454"/>
      <c r="E56" s="58">
        <f>'SO 01 - VZT35223'!L77</f>
        <v>0</v>
      </c>
      <c r="F56" s="58">
        <f>'SO 01 - VZT35223'!M77</f>
        <v>0</v>
      </c>
      <c r="G56" s="58">
        <f>'SO 01 - VZT35223'!I77</f>
        <v>0</v>
      </c>
      <c r="H56" s="148">
        <f>'SO 01 - VZT35223'!S77</f>
        <v>0</v>
      </c>
      <c r="I56" s="148">
        <f>'SO 01 - VZT35223'!V77</f>
        <v>0</v>
      </c>
      <c r="J56" s="148"/>
      <c r="K56" s="148"/>
      <c r="L56" s="148"/>
      <c r="M56" s="148"/>
      <c r="N56" s="148"/>
      <c r="O56" s="148"/>
      <c r="P56" s="148"/>
      <c r="Q56" s="13"/>
      <c r="R56" s="13"/>
      <c r="S56" s="13"/>
      <c r="T56" s="13"/>
      <c r="U56" s="13"/>
      <c r="V56" s="149"/>
      <c r="W56" s="27"/>
      <c r="X56" s="13"/>
      <c r="Y56" s="13"/>
      <c r="Z56" s="13"/>
    </row>
    <row r="57" spans="1:26" ht="20.100000000000001" customHeight="1">
      <c r="A57" s="13"/>
      <c r="B57" s="510" t="s">
        <v>57</v>
      </c>
      <c r="C57" s="511"/>
      <c r="D57" s="511"/>
      <c r="E57" s="150">
        <f>'SO 01 - VZT35223'!L79</f>
        <v>0</v>
      </c>
      <c r="F57" s="150">
        <f>'SO 01 - VZT35223'!M79</f>
        <v>0</v>
      </c>
      <c r="G57" s="150">
        <f>'SO 01 - VZT35223'!I79</f>
        <v>0</v>
      </c>
      <c r="H57" s="151">
        <f>'SO 01 - VZT35223'!S79</f>
        <v>0</v>
      </c>
      <c r="I57" s="151">
        <f>'SO 01 - VZT35223'!V79</f>
        <v>0</v>
      </c>
      <c r="J57" s="151"/>
      <c r="K57" s="151"/>
      <c r="L57" s="151"/>
      <c r="M57" s="151"/>
      <c r="N57" s="151"/>
      <c r="O57" s="151"/>
      <c r="P57" s="151"/>
      <c r="Q57" s="13"/>
      <c r="R57" s="13"/>
      <c r="S57" s="13"/>
      <c r="T57" s="13"/>
      <c r="U57" s="13"/>
      <c r="V57" s="149"/>
      <c r="W57" s="27"/>
      <c r="X57" s="13"/>
      <c r="Y57" s="13"/>
      <c r="Z57" s="13"/>
    </row>
    <row r="58" spans="1:26" ht="20.100000000000001" customHeight="1">
      <c r="A58" s="13"/>
      <c r="B58" s="509"/>
      <c r="C58" s="454"/>
      <c r="D58" s="454"/>
      <c r="E58" s="58"/>
      <c r="F58" s="58"/>
      <c r="G58" s="58"/>
      <c r="H58" s="148"/>
      <c r="I58" s="148"/>
      <c r="J58" s="148"/>
      <c r="K58" s="148"/>
      <c r="L58" s="148"/>
      <c r="M58" s="148"/>
      <c r="N58" s="148"/>
      <c r="O58" s="148"/>
      <c r="P58" s="148"/>
      <c r="Q58" s="13"/>
      <c r="R58" s="13"/>
      <c r="S58" s="13"/>
      <c r="T58" s="13"/>
      <c r="U58" s="13"/>
      <c r="V58" s="149"/>
      <c r="W58" s="27"/>
      <c r="X58" s="13"/>
      <c r="Y58" s="13"/>
      <c r="Z58" s="13"/>
    </row>
    <row r="59" spans="1:26" ht="20.100000000000001" customHeight="1">
      <c r="A59" s="152"/>
      <c r="B59" s="523" t="s">
        <v>59</v>
      </c>
      <c r="C59" s="524"/>
      <c r="D59" s="524"/>
      <c r="E59" s="153">
        <f>'SO 01 - VZT35223'!L80</f>
        <v>0</v>
      </c>
      <c r="F59" s="153">
        <f>'SO 01 - VZT35223'!M80</f>
        <v>0</v>
      </c>
      <c r="G59" s="153">
        <f>'SO 01 - VZT35223'!I80</f>
        <v>0</v>
      </c>
      <c r="H59" s="154">
        <f>'SO 01 - VZT35223'!S80</f>
        <v>0</v>
      </c>
      <c r="I59" s="154">
        <f>'SO 01 - VZT35223'!V80</f>
        <v>0</v>
      </c>
      <c r="J59" s="155"/>
      <c r="K59" s="155"/>
      <c r="L59" s="155"/>
      <c r="M59" s="155"/>
      <c r="N59" s="155"/>
      <c r="O59" s="155"/>
      <c r="P59" s="155"/>
      <c r="Q59" s="156"/>
      <c r="R59" s="156"/>
      <c r="S59" s="156"/>
      <c r="T59" s="156"/>
      <c r="U59" s="156"/>
      <c r="V59" s="157"/>
      <c r="W59" s="27"/>
      <c r="X59" s="13"/>
      <c r="Y59" s="13"/>
      <c r="Z59" s="13"/>
    </row>
    <row r="60" spans="1:26" ht="20.100000000000001" customHeight="1">
      <c r="A60" s="126"/>
      <c r="B60" s="126"/>
      <c r="C60" s="126"/>
      <c r="D60" s="126"/>
      <c r="E60" s="158"/>
      <c r="F60" s="158"/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26"/>
      <c r="R60" s="126"/>
      <c r="S60" s="126"/>
      <c r="T60" s="126"/>
      <c r="U60" s="126"/>
      <c r="V60" s="126"/>
      <c r="W60" s="27"/>
      <c r="X60" s="13"/>
      <c r="Y60" s="13"/>
      <c r="Z60" s="13"/>
    </row>
    <row r="61" spans="1:26" ht="20.100000000000001" customHeight="1">
      <c r="A61" s="126"/>
      <c r="B61" s="126"/>
      <c r="C61" s="126"/>
      <c r="D61" s="126"/>
      <c r="E61" s="158"/>
      <c r="F61" s="158"/>
      <c r="G61" s="158"/>
      <c r="H61" s="159"/>
      <c r="I61" s="159"/>
      <c r="J61" s="159"/>
      <c r="K61" s="159"/>
      <c r="L61" s="159"/>
      <c r="M61" s="159"/>
      <c r="N61" s="159"/>
      <c r="O61" s="159"/>
      <c r="P61" s="159"/>
      <c r="Q61" s="126"/>
      <c r="R61" s="126"/>
      <c r="S61" s="126"/>
      <c r="T61" s="126"/>
      <c r="U61" s="126"/>
      <c r="V61" s="126"/>
      <c r="W61" s="27"/>
      <c r="X61" s="13"/>
      <c r="Y61" s="13"/>
      <c r="Z61" s="13"/>
    </row>
    <row r="62" spans="1:26" ht="20.100000000000001" customHeight="1">
      <c r="A62" s="126"/>
      <c r="B62" s="9"/>
      <c r="C62" s="9"/>
      <c r="D62" s="9"/>
      <c r="E62" s="160"/>
      <c r="F62" s="160"/>
      <c r="G62" s="160"/>
      <c r="H62" s="161"/>
      <c r="I62" s="161"/>
      <c r="J62" s="161"/>
      <c r="K62" s="161"/>
      <c r="L62" s="161"/>
      <c r="M62" s="161"/>
      <c r="N62" s="161"/>
      <c r="O62" s="161"/>
      <c r="P62" s="161"/>
      <c r="Q62" s="9"/>
      <c r="R62" s="9"/>
      <c r="S62" s="9"/>
      <c r="T62" s="9"/>
      <c r="U62" s="9"/>
      <c r="V62" s="9"/>
      <c r="W62" s="27"/>
      <c r="X62" s="13"/>
      <c r="Y62" s="13"/>
      <c r="Z62" s="13"/>
    </row>
    <row r="63" spans="1:26" ht="35.1" customHeight="1">
      <c r="A63" s="13"/>
      <c r="B63" s="525" t="s">
        <v>60</v>
      </c>
      <c r="C63" s="526"/>
      <c r="D63" s="526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7"/>
      <c r="W63" s="27"/>
      <c r="X63" s="13"/>
      <c r="Y63" s="13"/>
      <c r="Z63" s="13"/>
    </row>
    <row r="64" spans="1:26" ht="20.100000000000001" customHeight="1">
      <c r="A64" s="33"/>
      <c r="B64" s="122"/>
      <c r="C64" s="124"/>
      <c r="D64" s="124"/>
      <c r="E64" s="162"/>
      <c r="F64" s="162"/>
      <c r="G64" s="162"/>
      <c r="H64" s="163"/>
      <c r="I64" s="163"/>
      <c r="J64" s="163"/>
      <c r="K64" s="163"/>
      <c r="L64" s="163"/>
      <c r="M64" s="163"/>
      <c r="N64" s="163"/>
      <c r="O64" s="163"/>
      <c r="P64" s="163"/>
      <c r="Q64" s="124"/>
      <c r="R64" s="124"/>
      <c r="S64" s="124"/>
      <c r="T64" s="124"/>
      <c r="U64" s="124"/>
      <c r="V64" s="125"/>
      <c r="W64" s="27"/>
      <c r="X64" s="13"/>
      <c r="Y64" s="13"/>
      <c r="Z64" s="13"/>
    </row>
    <row r="65" spans="1:26" ht="20.100000000000001" customHeight="1">
      <c r="A65" s="164"/>
      <c r="B65" s="506" t="s">
        <v>9</v>
      </c>
      <c r="C65" s="507"/>
      <c r="D65" s="507"/>
      <c r="E65" s="508"/>
      <c r="F65" s="165"/>
      <c r="G65" s="165"/>
      <c r="H65" s="166" t="s">
        <v>6</v>
      </c>
      <c r="I65" s="529"/>
      <c r="J65" s="530"/>
      <c r="K65" s="530"/>
      <c r="L65" s="530"/>
      <c r="M65" s="530"/>
      <c r="N65" s="530"/>
      <c r="O65" s="530"/>
      <c r="P65" s="531"/>
      <c r="Q65" s="105"/>
      <c r="R65" s="105"/>
      <c r="S65" s="105"/>
      <c r="T65" s="105"/>
      <c r="U65" s="105"/>
      <c r="V65" s="106"/>
      <c r="W65" s="27"/>
      <c r="X65" s="13"/>
      <c r="Y65" s="13"/>
      <c r="Z65" s="13"/>
    </row>
    <row r="66" spans="1:26" ht="20.100000000000001" customHeight="1">
      <c r="A66" s="164"/>
      <c r="B66" s="494" t="s">
        <v>12</v>
      </c>
      <c r="C66" s="495"/>
      <c r="D66" s="495"/>
      <c r="E66" s="496"/>
      <c r="F66" s="167"/>
      <c r="G66" s="167"/>
      <c r="H66" s="168" t="s">
        <v>4</v>
      </c>
      <c r="I66" s="168"/>
      <c r="J66" s="159"/>
      <c r="K66" s="159"/>
      <c r="L66" s="159"/>
      <c r="M66" s="159"/>
      <c r="N66" s="159"/>
      <c r="O66" s="159"/>
      <c r="P66" s="159"/>
      <c r="Q66" s="126"/>
      <c r="R66" s="126"/>
      <c r="S66" s="126"/>
      <c r="T66" s="126"/>
      <c r="U66" s="126"/>
      <c r="V66" s="127"/>
      <c r="W66" s="27"/>
      <c r="X66" s="13"/>
      <c r="Y66" s="13"/>
      <c r="Z66" s="13"/>
    </row>
    <row r="67" spans="1:26" ht="20.100000000000001" customHeight="1">
      <c r="A67" s="164"/>
      <c r="B67" s="494" t="s">
        <v>13</v>
      </c>
      <c r="C67" s="495"/>
      <c r="D67" s="495"/>
      <c r="E67" s="496"/>
      <c r="F67" s="167"/>
      <c r="G67" s="167"/>
      <c r="H67" s="168" t="s">
        <v>61</v>
      </c>
      <c r="I67" s="168" t="s">
        <v>8</v>
      </c>
      <c r="J67" s="159"/>
      <c r="K67" s="159"/>
      <c r="L67" s="159"/>
      <c r="M67" s="159"/>
      <c r="N67" s="159"/>
      <c r="O67" s="159"/>
      <c r="P67" s="159"/>
      <c r="Q67" s="126"/>
      <c r="R67" s="126"/>
      <c r="S67" s="126"/>
      <c r="T67" s="126"/>
      <c r="U67" s="126"/>
      <c r="V67" s="127"/>
      <c r="W67" s="27"/>
      <c r="X67" s="13"/>
      <c r="Y67" s="13"/>
      <c r="Z67" s="13"/>
    </row>
    <row r="68" spans="1:26" ht="20.100000000000001" customHeight="1">
      <c r="A68" s="33"/>
      <c r="B68" s="138" t="s">
        <v>62</v>
      </c>
      <c r="C68" s="169"/>
      <c r="D68" s="169"/>
      <c r="E68" s="170"/>
      <c r="F68" s="170"/>
      <c r="G68" s="170"/>
      <c r="H68" s="171"/>
      <c r="I68" s="171"/>
      <c r="J68" s="159"/>
      <c r="K68" s="159"/>
      <c r="L68" s="159"/>
      <c r="M68" s="159"/>
      <c r="N68" s="159"/>
      <c r="O68" s="159"/>
      <c r="P68" s="159"/>
      <c r="Q68" s="126"/>
      <c r="R68" s="126"/>
      <c r="S68" s="126"/>
      <c r="T68" s="126"/>
      <c r="U68" s="126"/>
      <c r="V68" s="127"/>
      <c r="W68" s="27"/>
      <c r="X68" s="13"/>
      <c r="Y68" s="13"/>
      <c r="Z68" s="13"/>
    </row>
    <row r="69" spans="1:26" ht="20.100000000000001" customHeight="1">
      <c r="A69" s="33"/>
      <c r="B69" s="138" t="s">
        <v>905</v>
      </c>
      <c r="C69" s="169"/>
      <c r="D69" s="169"/>
      <c r="E69" s="170"/>
      <c r="F69" s="170"/>
      <c r="G69" s="170"/>
      <c r="H69" s="171"/>
      <c r="I69" s="171"/>
      <c r="J69" s="159"/>
      <c r="K69" s="159"/>
      <c r="L69" s="159"/>
      <c r="M69" s="159"/>
      <c r="N69" s="159"/>
      <c r="O69" s="159"/>
      <c r="P69" s="159"/>
      <c r="Q69" s="126"/>
      <c r="R69" s="126"/>
      <c r="S69" s="126"/>
      <c r="T69" s="126"/>
      <c r="U69" s="126"/>
      <c r="V69" s="127"/>
      <c r="W69" s="27"/>
      <c r="X69" s="13"/>
      <c r="Y69" s="13"/>
      <c r="Z69" s="13"/>
    </row>
    <row r="70" spans="1:26" ht="20.100000000000001" customHeight="1">
      <c r="A70" s="33"/>
      <c r="B70" s="138"/>
      <c r="C70" s="169"/>
      <c r="D70" s="169"/>
      <c r="E70" s="170"/>
      <c r="F70" s="170"/>
      <c r="G70" s="170"/>
      <c r="H70" s="171"/>
      <c r="I70" s="171"/>
      <c r="J70" s="159"/>
      <c r="K70" s="159"/>
      <c r="L70" s="159"/>
      <c r="M70" s="159"/>
      <c r="N70" s="159"/>
      <c r="O70" s="159"/>
      <c r="P70" s="159"/>
      <c r="Q70" s="126"/>
      <c r="R70" s="126"/>
      <c r="S70" s="126"/>
      <c r="T70" s="126"/>
      <c r="U70" s="126"/>
      <c r="V70" s="127"/>
      <c r="W70" s="27"/>
      <c r="X70" s="13"/>
      <c r="Y70" s="13"/>
      <c r="Z70" s="13"/>
    </row>
    <row r="71" spans="1:26" ht="20.100000000000001" customHeight="1">
      <c r="A71" s="33"/>
      <c r="B71" s="138"/>
      <c r="C71" s="169"/>
      <c r="D71" s="169"/>
      <c r="E71" s="170"/>
      <c r="F71" s="170"/>
      <c r="G71" s="170"/>
      <c r="H71" s="171"/>
      <c r="I71" s="171"/>
      <c r="J71" s="159"/>
      <c r="K71" s="159"/>
      <c r="L71" s="159"/>
      <c r="M71" s="159"/>
      <c r="N71" s="159"/>
      <c r="O71" s="159"/>
      <c r="P71" s="159"/>
      <c r="Q71" s="126"/>
      <c r="R71" s="126"/>
      <c r="S71" s="126"/>
      <c r="T71" s="126"/>
      <c r="U71" s="126"/>
      <c r="V71" s="127"/>
      <c r="W71" s="27"/>
      <c r="X71" s="13"/>
      <c r="Y71" s="13"/>
      <c r="Z71" s="13"/>
    </row>
    <row r="72" spans="1:26" ht="20.100000000000001" customHeight="1">
      <c r="A72" s="33"/>
      <c r="B72" s="172" t="s">
        <v>42</v>
      </c>
      <c r="C72" s="173"/>
      <c r="D72" s="173"/>
      <c r="E72" s="170"/>
      <c r="F72" s="170"/>
      <c r="G72" s="170"/>
      <c r="H72" s="171"/>
      <c r="I72" s="171"/>
      <c r="J72" s="159"/>
      <c r="K72" s="159"/>
      <c r="L72" s="159"/>
      <c r="M72" s="159"/>
      <c r="N72" s="159"/>
      <c r="O72" s="159"/>
      <c r="P72" s="159"/>
      <c r="Q72" s="126"/>
      <c r="R72" s="126"/>
      <c r="S72" s="126"/>
      <c r="T72" s="126"/>
      <c r="U72" s="126"/>
      <c r="V72" s="127"/>
      <c r="W72" s="27"/>
      <c r="X72" s="13"/>
      <c r="Y72" s="13"/>
      <c r="Z72" s="13"/>
    </row>
    <row r="73" spans="1:26">
      <c r="A73" s="19"/>
      <c r="B73" s="174" t="s">
        <v>63</v>
      </c>
      <c r="C73" s="140" t="s">
        <v>64</v>
      </c>
      <c r="D73" s="140" t="s">
        <v>65</v>
      </c>
      <c r="E73" s="175"/>
      <c r="F73" s="175" t="s">
        <v>66</v>
      </c>
      <c r="G73" s="175" t="s">
        <v>67</v>
      </c>
      <c r="H73" s="176" t="s">
        <v>68</v>
      </c>
      <c r="I73" s="176" t="s">
        <v>69</v>
      </c>
      <c r="J73" s="176"/>
      <c r="K73" s="176"/>
      <c r="L73" s="176"/>
      <c r="M73" s="176"/>
      <c r="N73" s="176"/>
      <c r="O73" s="176"/>
      <c r="P73" s="176" t="s">
        <v>70</v>
      </c>
      <c r="Q73" s="140"/>
      <c r="R73" s="140"/>
      <c r="S73" s="140" t="s">
        <v>71</v>
      </c>
      <c r="T73" s="140"/>
      <c r="U73" s="140"/>
      <c r="V73" s="177" t="s">
        <v>72</v>
      </c>
      <c r="W73" s="27"/>
      <c r="X73" s="13"/>
      <c r="Y73" s="13"/>
      <c r="Z73" s="13"/>
    </row>
    <row r="74" spans="1:26">
      <c r="A74" s="13"/>
      <c r="B74" s="48"/>
      <c r="C74" s="178"/>
      <c r="D74" s="513" t="s">
        <v>57</v>
      </c>
      <c r="E74" s="513"/>
      <c r="F74" s="144"/>
      <c r="G74" s="179"/>
      <c r="H74" s="144"/>
      <c r="I74" s="144"/>
      <c r="J74" s="145"/>
      <c r="K74" s="145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80"/>
      <c r="W74" s="27"/>
      <c r="X74" s="13"/>
      <c r="Y74" s="13"/>
      <c r="Z74" s="13"/>
    </row>
    <row r="75" spans="1:26">
      <c r="A75" s="13"/>
      <c r="B75" s="55"/>
      <c r="C75" s="181" t="s">
        <v>907</v>
      </c>
      <c r="D75" s="519" t="s">
        <v>908</v>
      </c>
      <c r="E75" s="519"/>
      <c r="F75" s="58"/>
      <c r="G75" s="182"/>
      <c r="H75" s="58"/>
      <c r="I75" s="58"/>
      <c r="J75" s="148"/>
      <c r="K75" s="148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3"/>
      <c r="W75" s="27"/>
      <c r="X75" s="13"/>
      <c r="Y75" s="13"/>
      <c r="Z75" s="13"/>
    </row>
    <row r="76" spans="1:26" ht="24.95" customHeight="1">
      <c r="A76" s="226"/>
      <c r="B76" s="227">
        <v>1047014</v>
      </c>
      <c r="C76" s="228" t="s">
        <v>909</v>
      </c>
      <c r="D76" s="537" t="s">
        <v>910</v>
      </c>
      <c r="E76" s="537"/>
      <c r="F76" s="229" t="s">
        <v>728</v>
      </c>
      <c r="G76" s="230">
        <v>1</v>
      </c>
      <c r="H76" s="231"/>
      <c r="I76" s="229">
        <f>ROUND(G76*(H76),2)</f>
        <v>0</v>
      </c>
      <c r="J76" s="232">
        <f>ROUND(G76*(N76),2)</f>
        <v>0</v>
      </c>
      <c r="K76" s="148">
        <f>ROUND(G76*(O76),2)</f>
        <v>0</v>
      </c>
      <c r="L76" s="182">
        <f>ROUND(G76*(H76),2)</f>
        <v>0</v>
      </c>
      <c r="M76" s="182">
        <f>ROUND(G76*(H76),2)</f>
        <v>0</v>
      </c>
      <c r="N76" s="182">
        <v>0</v>
      </c>
      <c r="O76" s="182"/>
      <c r="P76" s="182">
        <v>0</v>
      </c>
      <c r="Q76" s="182"/>
      <c r="R76" s="182">
        <v>0</v>
      </c>
      <c r="S76" s="182">
        <f>ROUND(G76*(P76),3)</f>
        <v>0</v>
      </c>
      <c r="T76" s="182"/>
      <c r="U76" s="182"/>
      <c r="V76" s="183">
        <f>ROUND(G76*(X76),3)</f>
        <v>0</v>
      </c>
      <c r="W76" s="27"/>
      <c r="X76" s="13">
        <v>0</v>
      </c>
      <c r="Y76" s="13"/>
      <c r="Z76" s="13">
        <v>0</v>
      </c>
    </row>
    <row r="77" spans="1:26" ht="34.5" customHeight="1">
      <c r="A77" s="191"/>
      <c r="B77" s="192"/>
      <c r="C77" s="199" t="s">
        <v>907</v>
      </c>
      <c r="D77" s="528" t="s">
        <v>908</v>
      </c>
      <c r="E77" s="528"/>
      <c r="F77" s="194"/>
      <c r="G77" s="195"/>
      <c r="H77" s="194"/>
      <c r="I77" s="200">
        <f>ROUND((SUM(I75:I76))/1,2)</f>
        <v>0</v>
      </c>
      <c r="J77" s="201"/>
      <c r="K77" s="201"/>
      <c r="L77" s="202">
        <f>ROUND((SUM(L75:L76))/1,2)</f>
        <v>0</v>
      </c>
      <c r="M77" s="202">
        <f>ROUND((SUM(M75:M76))/1,2)</f>
        <v>0</v>
      </c>
      <c r="N77" s="202"/>
      <c r="O77" s="202"/>
      <c r="P77" s="202"/>
      <c r="Q77" s="195"/>
      <c r="R77" s="195"/>
      <c r="S77" s="202">
        <f>ROUND((SUM(S75:S76))/1,2)</f>
        <v>0</v>
      </c>
      <c r="T77" s="202"/>
      <c r="U77" s="202"/>
      <c r="V77" s="203">
        <f>ROUND((SUM(V75:V76))/1,2)</f>
        <v>0</v>
      </c>
      <c r="W77" s="198"/>
      <c r="X77" s="191"/>
      <c r="Y77" s="191"/>
      <c r="Z77" s="191"/>
    </row>
    <row r="78" spans="1:26">
      <c r="A78" s="191"/>
      <c r="B78" s="192"/>
      <c r="C78" s="193"/>
      <c r="D78" s="522"/>
      <c r="E78" s="522"/>
      <c r="F78" s="194"/>
      <c r="G78" s="195"/>
      <c r="H78" s="194"/>
      <c r="I78" s="194"/>
      <c r="J78" s="196"/>
      <c r="K78" s="196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7"/>
      <c r="W78" s="198"/>
      <c r="X78" s="191"/>
      <c r="Y78" s="191"/>
      <c r="Z78" s="191"/>
    </row>
    <row r="79" spans="1:26">
      <c r="A79" s="191"/>
      <c r="B79" s="192"/>
      <c r="C79" s="193"/>
      <c r="D79" s="535" t="s">
        <v>57</v>
      </c>
      <c r="E79" s="535"/>
      <c r="F79" s="194"/>
      <c r="G79" s="195"/>
      <c r="H79" s="194"/>
      <c r="I79" s="200">
        <f>ROUND((SUM(I74:I78))/2,2)</f>
        <v>0</v>
      </c>
      <c r="J79" s="196"/>
      <c r="K79" s="196"/>
      <c r="L79" s="195">
        <f>ROUND((SUM(L74:L78))/2,2)</f>
        <v>0</v>
      </c>
      <c r="M79" s="195">
        <f>ROUND((SUM(M74:M78))/2,2)</f>
        <v>0</v>
      </c>
      <c r="N79" s="195"/>
      <c r="O79" s="195"/>
      <c r="P79" s="202"/>
      <c r="Q79" s="195"/>
      <c r="R79" s="195"/>
      <c r="S79" s="202">
        <f>ROUND((SUM(S74:S78))/2,2)</f>
        <v>0</v>
      </c>
      <c r="T79" s="195"/>
      <c r="U79" s="195"/>
      <c r="V79" s="203">
        <f>ROUND((SUM(V74:V78))/2,2)</f>
        <v>0</v>
      </c>
      <c r="W79" s="198"/>
      <c r="X79" s="191"/>
      <c r="Y79" s="191"/>
      <c r="Z79" s="191"/>
    </row>
    <row r="80" spans="1:26">
      <c r="A80" s="13"/>
      <c r="B80" s="220"/>
      <c r="C80" s="221"/>
      <c r="D80" s="518" t="s">
        <v>59</v>
      </c>
      <c r="E80" s="518"/>
      <c r="F80" s="224"/>
      <c r="G80" s="223"/>
      <c r="H80" s="224"/>
      <c r="I80" s="224">
        <f>ROUND((SUM(I74:I79))/3,2)</f>
        <v>0</v>
      </c>
      <c r="J80" s="233"/>
      <c r="K80" s="233">
        <f>ROUND((SUM(K74:K79))/3,2)</f>
        <v>0</v>
      </c>
      <c r="L80" s="223">
        <f>ROUND((SUM(L74:L79))/3,2)</f>
        <v>0</v>
      </c>
      <c r="M80" s="223">
        <f>ROUND((SUM(M74:M79))/3,2)</f>
        <v>0</v>
      </c>
      <c r="N80" s="223"/>
      <c r="O80" s="223"/>
      <c r="P80" s="223"/>
      <c r="Q80" s="223"/>
      <c r="R80" s="223"/>
      <c r="S80" s="223">
        <f>ROUND((SUM(S74:S79))/3,2)</f>
        <v>0</v>
      </c>
      <c r="T80" s="223"/>
      <c r="U80" s="223"/>
      <c r="V80" s="225">
        <f>ROUND((SUM(V74:V79))/3,2)</f>
        <v>0</v>
      </c>
      <c r="W80" s="27"/>
      <c r="X80" s="13"/>
      <c r="Y80" s="13">
        <f>(SUM(Y74:Y79))</f>
        <v>0</v>
      </c>
      <c r="Z80" s="13">
        <f>(SUM(Z74:Z79))</f>
        <v>0</v>
      </c>
    </row>
    <row r="81" spans="1:26" hidden="1">
      <c r="A81" s="13"/>
      <c r="B81" s="13"/>
      <c r="C81" s="13"/>
      <c r="D81" s="13"/>
      <c r="E81" s="58"/>
      <c r="F81" s="58"/>
      <c r="G81" s="182"/>
      <c r="H81" s="58"/>
      <c r="I81" s="58"/>
      <c r="J81" s="148"/>
      <c r="K81" s="148"/>
      <c r="L81" s="148"/>
      <c r="M81" s="148"/>
      <c r="N81" s="148"/>
      <c r="O81" s="148"/>
      <c r="P81" s="148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idden="1">
      <c r="A82" s="13"/>
      <c r="B82" s="13"/>
      <c r="C82" s="13"/>
      <c r="D82" s="13"/>
      <c r="E82" s="58"/>
      <c r="F82" s="58"/>
      <c r="G82" s="182"/>
      <c r="H82" s="58"/>
      <c r="I82" s="58"/>
      <c r="J82" s="148"/>
      <c r="K82" s="148"/>
      <c r="L82" s="148"/>
      <c r="M82" s="148"/>
      <c r="N82" s="148"/>
      <c r="O82" s="148"/>
      <c r="P82" s="148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idden="1">
      <c r="A83" s="13"/>
      <c r="B83" s="13"/>
      <c r="C83" s="13"/>
      <c r="D83" s="13"/>
      <c r="E83" s="58"/>
      <c r="F83" s="58"/>
      <c r="G83" s="182"/>
      <c r="H83" s="58"/>
      <c r="I83" s="58"/>
      <c r="J83" s="148"/>
      <c r="K83" s="148"/>
      <c r="L83" s="148"/>
      <c r="M83" s="148"/>
      <c r="N83" s="148"/>
      <c r="O83" s="148"/>
      <c r="P83" s="148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idden="1">
      <c r="A84" s="13"/>
      <c r="B84" s="13"/>
      <c r="C84" s="13"/>
      <c r="D84" s="13"/>
      <c r="E84" s="58"/>
      <c r="F84" s="58"/>
      <c r="G84" s="182"/>
      <c r="H84" s="58"/>
      <c r="I84" s="58"/>
      <c r="J84" s="148"/>
      <c r="K84" s="148"/>
      <c r="L84" s="148"/>
      <c r="M84" s="148"/>
      <c r="N84" s="148"/>
      <c r="O84" s="148"/>
      <c r="P84" s="148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idden="1">
      <c r="A85" s="13"/>
      <c r="B85" s="13"/>
      <c r="C85" s="13"/>
      <c r="D85" s="13"/>
      <c r="E85" s="58"/>
      <c r="F85" s="58"/>
      <c r="G85" s="182"/>
      <c r="H85" s="58"/>
      <c r="I85" s="58"/>
      <c r="J85" s="148"/>
      <c r="K85" s="148"/>
      <c r="L85" s="148"/>
      <c r="M85" s="148"/>
      <c r="N85" s="148"/>
      <c r="O85" s="148"/>
      <c r="P85" s="148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idden="1">
      <c r="A86" s="13"/>
      <c r="B86" s="13"/>
      <c r="C86" s="13"/>
      <c r="D86" s="13"/>
      <c r="E86" s="58"/>
      <c r="F86" s="58"/>
      <c r="G86" s="182"/>
      <c r="H86" s="58"/>
      <c r="I86" s="58"/>
      <c r="J86" s="148"/>
      <c r="K86" s="148"/>
      <c r="L86" s="148"/>
      <c r="M86" s="148"/>
      <c r="N86" s="148"/>
      <c r="O86" s="148"/>
      <c r="P86" s="148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idden="1">
      <c r="A87" s="13"/>
      <c r="B87" s="13"/>
      <c r="C87" s="13"/>
      <c r="D87" s="13"/>
      <c r="E87" s="58"/>
      <c r="F87" s="58"/>
      <c r="G87" s="182"/>
      <c r="H87" s="58"/>
      <c r="I87" s="58"/>
      <c r="J87" s="148"/>
      <c r="K87" s="148"/>
      <c r="L87" s="148"/>
      <c r="M87" s="148"/>
      <c r="N87" s="148"/>
      <c r="O87" s="148"/>
      <c r="P87" s="148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idden="1">
      <c r="A88" s="13"/>
      <c r="B88" s="13"/>
      <c r="C88" s="13"/>
      <c r="D88" s="13"/>
      <c r="E88" s="58"/>
      <c r="F88" s="58"/>
      <c r="G88" s="182"/>
      <c r="H88" s="58"/>
      <c r="I88" s="58"/>
      <c r="J88" s="148"/>
      <c r="K88" s="148"/>
      <c r="L88" s="148"/>
      <c r="M88" s="148"/>
      <c r="N88" s="148"/>
      <c r="O88" s="148"/>
      <c r="P88" s="148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idden="1">
      <c r="A89" s="13"/>
      <c r="B89" s="13"/>
      <c r="C89" s="13"/>
      <c r="D89" s="13"/>
      <c r="E89" s="58"/>
      <c r="F89" s="58"/>
      <c r="G89" s="182"/>
      <c r="H89" s="58"/>
      <c r="I89" s="58"/>
      <c r="J89" s="148"/>
      <c r="K89" s="148"/>
      <c r="L89" s="148"/>
      <c r="M89" s="148"/>
      <c r="N89" s="148"/>
      <c r="O89" s="148"/>
      <c r="P89" s="148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idden="1">
      <c r="A90" s="8"/>
      <c r="B90" s="8"/>
      <c r="C90" s="8"/>
      <c r="D90" s="8"/>
      <c r="E90" s="12"/>
      <c r="F90" s="12"/>
      <c r="G90" s="21"/>
      <c r="H90" s="12"/>
      <c r="I90" s="12"/>
      <c r="J90" s="20"/>
      <c r="K90" s="20"/>
      <c r="L90" s="20"/>
      <c r="M90" s="20"/>
      <c r="N90" s="20"/>
      <c r="O90" s="20"/>
      <c r="P90" s="20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idden="1">
      <c r="A91" s="8"/>
      <c r="B91" s="8"/>
      <c r="C91" s="8"/>
      <c r="D91" s="8"/>
      <c r="E91" s="12"/>
      <c r="F91" s="12"/>
      <c r="G91" s="21"/>
      <c r="H91" s="12"/>
      <c r="I91" s="12"/>
      <c r="J91" s="20"/>
      <c r="K91" s="20"/>
      <c r="L91" s="20"/>
      <c r="M91" s="20"/>
      <c r="N91" s="20"/>
      <c r="O91" s="20"/>
      <c r="P91" s="20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idden="1">
      <c r="A92" s="8"/>
      <c r="B92" s="8"/>
      <c r="C92" s="8"/>
      <c r="D92" s="8"/>
      <c r="E92" s="12"/>
      <c r="F92" s="12"/>
      <c r="G92" s="21"/>
      <c r="H92" s="12"/>
      <c r="I92" s="12"/>
      <c r="J92" s="20"/>
      <c r="K92" s="20"/>
      <c r="L92" s="20"/>
      <c r="M92" s="20"/>
      <c r="N92" s="20"/>
      <c r="O92" s="20"/>
      <c r="P92" s="20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idden="1">
      <c r="A93" s="8"/>
      <c r="B93" s="8"/>
      <c r="C93" s="8"/>
      <c r="D93" s="8"/>
      <c r="E93" s="12"/>
      <c r="F93" s="12"/>
      <c r="G93" s="21"/>
      <c r="H93" s="12"/>
      <c r="I93" s="12"/>
      <c r="J93" s="20"/>
      <c r="K93" s="20"/>
      <c r="L93" s="20"/>
      <c r="M93" s="20"/>
      <c r="N93" s="20"/>
      <c r="O93" s="20"/>
      <c r="P93" s="20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idden="1">
      <c r="A94" s="8"/>
      <c r="B94" s="8"/>
      <c r="C94" s="8"/>
      <c r="D94" s="8"/>
      <c r="E94" s="12"/>
      <c r="F94" s="12"/>
      <c r="G94" s="21"/>
      <c r="H94" s="12"/>
      <c r="I94" s="12"/>
      <c r="J94" s="20"/>
      <c r="K94" s="20"/>
      <c r="L94" s="20"/>
      <c r="M94" s="20"/>
      <c r="N94" s="20"/>
      <c r="O94" s="20"/>
      <c r="P94" s="20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idden="1">
      <c r="A95" s="8"/>
      <c r="B95" s="8"/>
      <c r="C95" s="8"/>
      <c r="D95" s="8"/>
      <c r="E95" s="12"/>
      <c r="F95" s="12"/>
      <c r="G95" s="21"/>
      <c r="H95" s="12"/>
      <c r="I95" s="12"/>
      <c r="J95" s="20"/>
      <c r="K95" s="20"/>
      <c r="L95" s="20"/>
      <c r="M95" s="20"/>
      <c r="N95" s="20"/>
      <c r="O95" s="20"/>
      <c r="P95" s="20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idden="1">
      <c r="A96" s="8"/>
      <c r="B96" s="8"/>
      <c r="C96" s="8"/>
      <c r="D96" s="8"/>
      <c r="E96" s="12"/>
      <c r="F96" s="12"/>
      <c r="G96" s="21"/>
      <c r="H96" s="12"/>
      <c r="I96" s="12"/>
      <c r="J96" s="20"/>
      <c r="K96" s="20"/>
      <c r="L96" s="20"/>
      <c r="M96" s="20"/>
      <c r="N96" s="20"/>
      <c r="O96" s="20"/>
      <c r="P96" s="20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idden="1">
      <c r="A97" s="8"/>
      <c r="B97" s="8"/>
      <c r="C97" s="8"/>
      <c r="D97" s="8"/>
      <c r="E97" s="12"/>
      <c r="F97" s="12"/>
      <c r="G97" s="21"/>
      <c r="H97" s="12"/>
      <c r="I97" s="12"/>
      <c r="J97" s="20"/>
      <c r="K97" s="20"/>
      <c r="L97" s="20"/>
      <c r="M97" s="20"/>
      <c r="N97" s="20"/>
      <c r="O97" s="20"/>
      <c r="P97" s="20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idden="1">
      <c r="A98" s="8"/>
      <c r="B98" s="8"/>
      <c r="C98" s="8"/>
      <c r="D98" s="8"/>
      <c r="E98" s="12"/>
      <c r="F98" s="12"/>
      <c r="G98" s="21"/>
      <c r="H98" s="12"/>
      <c r="I98" s="12"/>
      <c r="J98" s="20"/>
      <c r="K98" s="20"/>
      <c r="L98" s="20"/>
      <c r="M98" s="20"/>
      <c r="N98" s="20"/>
      <c r="O98" s="20"/>
      <c r="P98" s="20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idden="1">
      <c r="A99" s="8"/>
      <c r="B99" s="8"/>
      <c r="C99" s="8"/>
      <c r="D99" s="8"/>
      <c r="E99" s="12"/>
      <c r="F99" s="12"/>
      <c r="G99" s="21"/>
      <c r="H99" s="12"/>
      <c r="I99" s="12"/>
      <c r="J99" s="20"/>
      <c r="K99" s="20"/>
      <c r="L99" s="20"/>
      <c r="M99" s="20"/>
      <c r="N99" s="20"/>
      <c r="O99" s="20"/>
      <c r="P99" s="20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idden="1">
      <c r="A100" s="8"/>
      <c r="B100" s="8"/>
      <c r="C100" s="8"/>
      <c r="D100" s="8"/>
      <c r="E100" s="12"/>
      <c r="F100" s="12"/>
      <c r="G100" s="21"/>
      <c r="H100" s="12"/>
      <c r="I100" s="12"/>
      <c r="J100" s="20"/>
      <c r="K100" s="20"/>
      <c r="L100" s="20"/>
      <c r="M100" s="20"/>
      <c r="N100" s="20"/>
      <c r="O100" s="20"/>
      <c r="P100" s="20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idden="1">
      <c r="A101" s="8"/>
      <c r="B101" s="8"/>
      <c r="C101" s="8"/>
      <c r="D101" s="8"/>
      <c r="E101" s="12"/>
      <c r="F101" s="12"/>
      <c r="G101" s="21"/>
      <c r="H101" s="12"/>
      <c r="I101" s="12"/>
      <c r="J101" s="20"/>
      <c r="K101" s="20"/>
      <c r="L101" s="20"/>
      <c r="M101" s="20"/>
      <c r="N101" s="20"/>
      <c r="O101" s="20"/>
      <c r="P101" s="20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idden="1">
      <c r="A102" s="8"/>
      <c r="B102" s="8"/>
      <c r="C102" s="8"/>
      <c r="D102" s="8"/>
      <c r="E102" s="12"/>
      <c r="F102" s="12"/>
      <c r="G102" s="21"/>
      <c r="H102" s="12"/>
      <c r="I102" s="12"/>
      <c r="J102" s="20"/>
      <c r="K102" s="20"/>
      <c r="L102" s="20"/>
      <c r="M102" s="20"/>
      <c r="N102" s="20"/>
      <c r="O102" s="20"/>
      <c r="P102" s="20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idden="1">
      <c r="A103" s="8"/>
      <c r="B103" s="8"/>
      <c r="C103" s="8"/>
      <c r="D103" s="8"/>
      <c r="E103" s="12"/>
      <c r="F103" s="12"/>
      <c r="G103" s="21"/>
      <c r="H103" s="12"/>
      <c r="I103" s="12"/>
      <c r="J103" s="20"/>
      <c r="K103" s="20"/>
      <c r="L103" s="20"/>
      <c r="M103" s="20"/>
      <c r="N103" s="20"/>
      <c r="O103" s="20"/>
      <c r="P103" s="20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idden="1">
      <c r="A104" s="8"/>
      <c r="B104" s="8"/>
      <c r="C104" s="8"/>
      <c r="D104" s="8"/>
      <c r="E104" s="12"/>
      <c r="F104" s="12"/>
      <c r="G104" s="21"/>
      <c r="H104" s="12"/>
      <c r="I104" s="12"/>
      <c r="J104" s="20"/>
      <c r="K104" s="20"/>
      <c r="L104" s="20"/>
      <c r="M104" s="20"/>
      <c r="N104" s="20"/>
      <c r="O104" s="20"/>
      <c r="P104" s="20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idden="1">
      <c r="A105" s="8"/>
      <c r="B105" s="8"/>
      <c r="C105" s="8"/>
      <c r="D105" s="8"/>
      <c r="E105" s="12"/>
      <c r="F105" s="12"/>
      <c r="G105" s="21"/>
      <c r="H105" s="12"/>
      <c r="I105" s="12"/>
      <c r="J105" s="20"/>
      <c r="K105" s="20"/>
      <c r="L105" s="20"/>
      <c r="M105" s="20"/>
      <c r="N105" s="20"/>
      <c r="O105" s="20"/>
      <c r="P105" s="20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idden="1">
      <c r="A106" s="8"/>
      <c r="B106" s="8"/>
      <c r="C106" s="8"/>
      <c r="D106" s="8"/>
      <c r="E106" s="12"/>
      <c r="F106" s="12"/>
      <c r="G106" s="21"/>
      <c r="H106" s="12"/>
      <c r="I106" s="12"/>
      <c r="J106" s="20"/>
      <c r="K106" s="20"/>
      <c r="L106" s="20"/>
      <c r="M106" s="20"/>
      <c r="N106" s="20"/>
      <c r="O106" s="20"/>
      <c r="P106" s="20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idden="1">
      <c r="A107" s="8"/>
      <c r="B107" s="8"/>
      <c r="C107" s="8"/>
      <c r="D107" s="8"/>
      <c r="E107" s="12"/>
      <c r="F107" s="12"/>
      <c r="G107" s="21"/>
      <c r="H107" s="12"/>
      <c r="I107" s="12"/>
      <c r="J107" s="20"/>
      <c r="K107" s="20"/>
      <c r="L107" s="20"/>
      <c r="M107" s="20"/>
      <c r="N107" s="20"/>
      <c r="O107" s="20"/>
      <c r="P107" s="20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idden="1">
      <c r="A108" s="8"/>
      <c r="B108" s="8"/>
      <c r="C108" s="8"/>
      <c r="D108" s="8"/>
      <c r="E108" s="12"/>
      <c r="F108" s="12"/>
      <c r="G108" s="21"/>
      <c r="H108" s="12"/>
      <c r="I108" s="12"/>
      <c r="J108" s="20"/>
      <c r="K108" s="20"/>
      <c r="L108" s="20"/>
      <c r="M108" s="20"/>
      <c r="N108" s="20"/>
      <c r="O108" s="20"/>
      <c r="P108" s="20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idden="1">
      <c r="A109" s="8"/>
      <c r="B109" s="8"/>
      <c r="C109" s="8"/>
      <c r="D109" s="8"/>
      <c r="E109" s="12"/>
      <c r="F109" s="12"/>
      <c r="G109" s="21"/>
      <c r="H109" s="12"/>
      <c r="I109" s="12"/>
      <c r="J109" s="20"/>
      <c r="K109" s="20"/>
      <c r="L109" s="20"/>
      <c r="M109" s="20"/>
      <c r="N109" s="20"/>
      <c r="O109" s="20"/>
      <c r="P109" s="20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idden="1">
      <c r="A110" s="8"/>
      <c r="B110" s="8"/>
      <c r="C110" s="8"/>
      <c r="D110" s="8"/>
      <c r="E110" s="12"/>
      <c r="F110" s="12"/>
      <c r="G110" s="21"/>
      <c r="H110" s="12"/>
      <c r="I110" s="12"/>
      <c r="J110" s="20"/>
      <c r="K110" s="20"/>
      <c r="L110" s="20"/>
      <c r="M110" s="20"/>
      <c r="N110" s="20"/>
      <c r="O110" s="20"/>
      <c r="P110" s="20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idden="1">
      <c r="A111" s="8"/>
      <c r="B111" s="8"/>
      <c r="C111" s="8"/>
      <c r="D111" s="8"/>
      <c r="E111" s="12"/>
      <c r="F111" s="12"/>
      <c r="G111" s="21"/>
      <c r="H111" s="12"/>
      <c r="I111" s="12"/>
      <c r="J111" s="20"/>
      <c r="K111" s="20"/>
      <c r="L111" s="20"/>
      <c r="M111" s="20"/>
      <c r="N111" s="20"/>
      <c r="O111" s="20"/>
      <c r="P111" s="20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idden="1">
      <c r="A112" s="8"/>
      <c r="B112" s="8"/>
      <c r="C112" s="8"/>
      <c r="D112" s="8"/>
      <c r="E112" s="12"/>
      <c r="F112" s="12"/>
      <c r="G112" s="21"/>
      <c r="H112" s="12"/>
      <c r="I112" s="12"/>
      <c r="J112" s="20"/>
      <c r="K112" s="20"/>
      <c r="L112" s="20"/>
      <c r="M112" s="20"/>
      <c r="N112" s="20"/>
      <c r="O112" s="20"/>
      <c r="P112" s="20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idden="1">
      <c r="A113" s="8"/>
      <c r="B113" s="8"/>
      <c r="C113" s="8"/>
      <c r="D113" s="8"/>
      <c r="E113" s="12"/>
      <c r="F113" s="12"/>
      <c r="G113" s="21"/>
      <c r="H113" s="12"/>
      <c r="I113" s="12"/>
      <c r="J113" s="20"/>
      <c r="K113" s="20"/>
      <c r="L113" s="20"/>
      <c r="M113" s="20"/>
      <c r="N113" s="20"/>
      <c r="O113" s="20"/>
      <c r="P113" s="20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idden="1">
      <c r="A114" s="8"/>
      <c r="B114" s="8"/>
      <c r="C114" s="8"/>
      <c r="D114" s="8"/>
      <c r="E114" s="12"/>
      <c r="F114" s="12"/>
      <c r="G114" s="21"/>
      <c r="H114" s="12"/>
      <c r="I114" s="12"/>
      <c r="J114" s="20"/>
      <c r="K114" s="20"/>
      <c r="L114" s="20"/>
      <c r="M114" s="20"/>
      <c r="N114" s="20"/>
      <c r="O114" s="20"/>
      <c r="P114" s="20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idden="1">
      <c r="A115" s="8"/>
      <c r="B115" s="8"/>
      <c r="C115" s="8"/>
      <c r="D115" s="8"/>
      <c r="E115" s="12"/>
      <c r="F115" s="12"/>
      <c r="G115" s="21"/>
      <c r="H115" s="12"/>
      <c r="I115" s="12"/>
      <c r="J115" s="20"/>
      <c r="K115" s="20"/>
      <c r="L115" s="20"/>
      <c r="M115" s="20"/>
      <c r="N115" s="20"/>
      <c r="O115" s="20"/>
      <c r="P115" s="20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idden="1">
      <c r="A116" s="8"/>
      <c r="B116" s="8"/>
      <c r="C116" s="8"/>
      <c r="D116" s="8"/>
      <c r="E116" s="12"/>
      <c r="F116" s="12"/>
      <c r="G116" s="21"/>
      <c r="H116" s="12"/>
      <c r="I116" s="12"/>
      <c r="J116" s="20"/>
      <c r="K116" s="20"/>
      <c r="L116" s="20"/>
      <c r="M116" s="20"/>
      <c r="N116" s="20"/>
      <c r="O116" s="20"/>
      <c r="P116" s="20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idden="1">
      <c r="A117" s="8"/>
      <c r="B117" s="8"/>
      <c r="C117" s="8"/>
      <c r="D117" s="8"/>
      <c r="E117" s="12"/>
      <c r="F117" s="12"/>
      <c r="G117" s="21"/>
      <c r="H117" s="12"/>
      <c r="I117" s="12"/>
      <c r="J117" s="20"/>
      <c r="K117" s="20"/>
      <c r="L117" s="20"/>
      <c r="M117" s="20"/>
      <c r="N117" s="20"/>
      <c r="O117" s="20"/>
      <c r="P117" s="20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idden="1">
      <c r="A118" s="8"/>
      <c r="B118" s="8"/>
      <c r="C118" s="8"/>
      <c r="D118" s="8"/>
      <c r="E118" s="12"/>
      <c r="F118" s="12"/>
      <c r="G118" s="21"/>
      <c r="H118" s="12"/>
      <c r="I118" s="12"/>
      <c r="J118" s="20"/>
      <c r="K118" s="20"/>
      <c r="L118" s="20"/>
      <c r="M118" s="20"/>
      <c r="N118" s="20"/>
      <c r="O118" s="20"/>
      <c r="P118" s="20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idden="1">
      <c r="A119" s="8"/>
      <c r="B119" s="8"/>
      <c r="C119" s="8"/>
      <c r="D119" s="8"/>
      <c r="E119" s="12"/>
      <c r="F119" s="12"/>
      <c r="G119" s="21"/>
      <c r="H119" s="12"/>
      <c r="I119" s="12"/>
      <c r="J119" s="20"/>
      <c r="K119" s="20"/>
      <c r="L119" s="20"/>
      <c r="M119" s="20"/>
      <c r="N119" s="20"/>
      <c r="O119" s="20"/>
      <c r="P119" s="20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idden="1">
      <c r="A120" s="8"/>
      <c r="B120" s="8"/>
      <c r="C120" s="8"/>
      <c r="D120" s="8"/>
      <c r="E120" s="8"/>
      <c r="F120" s="8"/>
      <c r="G120" s="21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idden="1">
      <c r="A121" s="8"/>
      <c r="B121" s="8"/>
      <c r="C121" s="8"/>
      <c r="D121" s="8"/>
      <c r="E121" s="8"/>
      <c r="F121" s="8"/>
      <c r="G121" s="21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idden="1">
      <c r="A122" s="8"/>
      <c r="B122" s="8"/>
      <c r="C122" s="8"/>
      <c r="D122" s="8"/>
      <c r="E122" s="8"/>
      <c r="F122" s="8"/>
      <c r="G122" s="21"/>
      <c r="H122" s="12"/>
      <c r="I122" s="1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idden="1">
      <c r="A123" s="8"/>
      <c r="B123" s="8"/>
      <c r="C123" s="8"/>
      <c r="D123" s="8"/>
      <c r="E123" s="8"/>
      <c r="F123" s="8"/>
      <c r="G123" s="21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idden="1">
      <c r="A124" s="8"/>
      <c r="B124" s="8"/>
      <c r="C124" s="8"/>
      <c r="D124" s="8"/>
      <c r="E124" s="8"/>
      <c r="F124" s="8"/>
      <c r="G124" s="21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idden="1">
      <c r="A125" s="8"/>
      <c r="B125" s="8"/>
      <c r="C125" s="8"/>
      <c r="D125" s="8"/>
      <c r="E125" s="8"/>
      <c r="F125" s="8"/>
      <c r="G125" s="21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idden="1">
      <c r="A126" s="8"/>
      <c r="B126" s="8"/>
      <c r="C126" s="8"/>
      <c r="D126" s="8"/>
      <c r="E126" s="8"/>
      <c r="F126" s="8"/>
      <c r="G126" s="21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idden="1">
      <c r="A127" s="8"/>
      <c r="B127" s="8"/>
      <c r="C127" s="8"/>
      <c r="D127" s="8"/>
      <c r="E127" s="8"/>
      <c r="F127" s="8"/>
      <c r="G127" s="21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idden="1">
      <c r="A128" s="8"/>
      <c r="B128" s="8"/>
      <c r="C128" s="8"/>
      <c r="D128" s="8"/>
      <c r="E128" s="8"/>
      <c r="F128" s="8"/>
      <c r="G128" s="21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idden="1">
      <c r="A129" s="8"/>
      <c r="B129" s="8"/>
      <c r="C129" s="8"/>
      <c r="D129" s="8"/>
      <c r="E129" s="8"/>
      <c r="F129" s="8"/>
      <c r="G129" s="21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idden="1">
      <c r="A130" s="8"/>
      <c r="B130" s="8"/>
      <c r="C130" s="8"/>
      <c r="D130" s="8"/>
      <c r="E130" s="8"/>
      <c r="F130" s="8"/>
      <c r="G130" s="21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idden="1">
      <c r="A131" s="8"/>
      <c r="B131" s="8"/>
      <c r="C131" s="8"/>
      <c r="D131" s="8"/>
      <c r="E131" s="8"/>
      <c r="F131" s="8"/>
      <c r="G131" s="21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idden="1">
      <c r="A132" s="8"/>
      <c r="B132" s="8"/>
      <c r="C132" s="8"/>
      <c r="D132" s="8"/>
      <c r="E132" s="8"/>
      <c r="F132" s="8"/>
      <c r="G132" s="21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idden="1">
      <c r="A133" s="8"/>
      <c r="B133" s="8"/>
      <c r="C133" s="8"/>
      <c r="D133" s="8"/>
      <c r="E133" s="8"/>
      <c r="F133" s="8"/>
      <c r="G133" s="21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idden="1">
      <c r="A134" s="8"/>
      <c r="B134" s="8"/>
      <c r="C134" s="8"/>
      <c r="D134" s="8"/>
      <c r="E134" s="8"/>
      <c r="F134" s="8"/>
      <c r="G134" s="21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idden="1">
      <c r="A135" s="8"/>
      <c r="B135" s="8"/>
      <c r="C135" s="8"/>
      <c r="D135" s="8"/>
      <c r="E135" s="8"/>
      <c r="F135" s="8"/>
      <c r="G135" s="21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idden="1">
      <c r="A136" s="8"/>
      <c r="B136" s="8"/>
      <c r="C136" s="8"/>
      <c r="D136" s="8"/>
      <c r="E136" s="8"/>
      <c r="F136" s="8"/>
      <c r="G136" s="21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idden="1">
      <c r="A137" s="8"/>
      <c r="B137" s="8"/>
      <c r="C137" s="8"/>
      <c r="D137" s="8"/>
      <c r="E137" s="8"/>
      <c r="F137" s="8"/>
      <c r="G137" s="21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idden="1">
      <c r="A138" s="8"/>
      <c r="B138" s="8"/>
      <c r="C138" s="8"/>
      <c r="D138" s="8"/>
      <c r="E138" s="8"/>
      <c r="F138" s="8"/>
      <c r="G138" s="21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idden="1">
      <c r="A139" s="8"/>
      <c r="B139" s="8"/>
      <c r="C139" s="8"/>
      <c r="D139" s="8"/>
      <c r="E139" s="8"/>
      <c r="F139" s="8"/>
      <c r="G139" s="21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idden="1">
      <c r="A140" s="8"/>
      <c r="B140" s="8"/>
      <c r="C140" s="8"/>
      <c r="D140" s="8"/>
      <c r="E140" s="8"/>
      <c r="F140" s="8"/>
      <c r="G140" s="21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idden="1">
      <c r="A141" s="8"/>
      <c r="B141" s="8"/>
      <c r="C141" s="8"/>
      <c r="D141" s="8"/>
      <c r="E141" s="8"/>
      <c r="F141" s="8"/>
      <c r="G141" s="21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idden="1">
      <c r="A142" s="8"/>
      <c r="B142" s="8"/>
      <c r="C142" s="8"/>
      <c r="D142" s="8"/>
      <c r="E142" s="8"/>
      <c r="F142" s="8"/>
      <c r="G142" s="21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idden="1">
      <c r="A143" s="8"/>
      <c r="B143" s="8"/>
      <c r="C143" s="8"/>
      <c r="D143" s="8"/>
      <c r="E143" s="8"/>
      <c r="F143" s="8"/>
      <c r="G143" s="21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idden="1">
      <c r="A144" s="8"/>
      <c r="B144" s="8"/>
      <c r="C144" s="8"/>
      <c r="D144" s="8"/>
      <c r="E144" s="8"/>
      <c r="F144" s="8"/>
      <c r="G144" s="21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idden="1">
      <c r="A145" s="8"/>
      <c r="B145" s="8"/>
      <c r="C145" s="8"/>
      <c r="D145" s="8"/>
      <c r="E145" s="8"/>
      <c r="F145" s="8"/>
      <c r="G145" s="21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idden="1">
      <c r="A146" s="8"/>
      <c r="B146" s="8"/>
      <c r="C146" s="8"/>
      <c r="D146" s="8"/>
      <c r="E146" s="8"/>
      <c r="F146" s="8"/>
      <c r="G146" s="21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idden="1">
      <c r="A147" s="8"/>
      <c r="B147" s="8"/>
      <c r="C147" s="8"/>
      <c r="D147" s="8"/>
      <c r="E147" s="8"/>
      <c r="F147" s="8"/>
      <c r="G147" s="21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idden="1">
      <c r="A148" s="8"/>
      <c r="B148" s="8"/>
      <c r="C148" s="8"/>
      <c r="D148" s="8"/>
      <c r="E148" s="8"/>
      <c r="F148" s="8"/>
      <c r="G148" s="21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idden="1">
      <c r="A149" s="8"/>
      <c r="B149" s="8"/>
      <c r="C149" s="8"/>
      <c r="D149" s="8"/>
      <c r="E149" s="8"/>
      <c r="F149" s="8"/>
      <c r="G149" s="21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idden="1">
      <c r="A150" s="8"/>
      <c r="B150" s="8"/>
      <c r="C150" s="8"/>
      <c r="D150" s="8"/>
      <c r="E150" s="8"/>
      <c r="F150" s="8"/>
      <c r="G150" s="21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idden="1">
      <c r="A151" s="8"/>
      <c r="B151" s="8"/>
      <c r="C151" s="8"/>
      <c r="D151" s="8"/>
      <c r="E151" s="8"/>
      <c r="F151" s="8"/>
      <c r="G151" s="21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idden="1">
      <c r="A152" s="8"/>
      <c r="B152" s="8"/>
      <c r="C152" s="8"/>
      <c r="D152" s="8"/>
      <c r="E152" s="8"/>
      <c r="F152" s="8"/>
      <c r="G152" s="21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idden="1">
      <c r="A153" s="8"/>
      <c r="B153" s="8"/>
      <c r="C153" s="8"/>
      <c r="D153" s="8"/>
      <c r="E153" s="8"/>
      <c r="F153" s="8"/>
      <c r="G153" s="21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idden="1">
      <c r="A154" s="8"/>
      <c r="B154" s="8"/>
      <c r="C154" s="8"/>
      <c r="D154" s="8"/>
      <c r="E154" s="8"/>
      <c r="F154" s="8"/>
      <c r="G154" s="21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idden="1">
      <c r="A155" s="8"/>
      <c r="B155" s="8"/>
      <c r="C155" s="8"/>
      <c r="D155" s="8"/>
      <c r="E155" s="8"/>
      <c r="F155" s="8"/>
      <c r="G155" s="21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idden="1">
      <c r="A156" s="8"/>
      <c r="B156" s="8"/>
      <c r="C156" s="8"/>
      <c r="D156" s="8"/>
      <c r="E156" s="8"/>
      <c r="F156" s="8"/>
      <c r="G156" s="21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idden="1">
      <c r="A157" s="8"/>
      <c r="B157" s="8"/>
      <c r="C157" s="8"/>
      <c r="D157" s="8"/>
      <c r="E157" s="8"/>
      <c r="F157" s="8"/>
      <c r="G157" s="21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idden="1">
      <c r="A158" s="8"/>
      <c r="B158" s="8"/>
      <c r="C158" s="8"/>
      <c r="D158" s="8"/>
      <c r="E158" s="8"/>
      <c r="F158" s="8"/>
      <c r="G158" s="21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idden="1">
      <c r="A159" s="8"/>
      <c r="B159" s="8"/>
      <c r="C159" s="8"/>
      <c r="D159" s="8"/>
      <c r="E159" s="8"/>
      <c r="F159" s="8"/>
      <c r="G159" s="21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idden="1">
      <c r="A160" s="8"/>
      <c r="B160" s="8"/>
      <c r="C160" s="8"/>
      <c r="D160" s="8"/>
      <c r="E160" s="8"/>
      <c r="F160" s="8"/>
      <c r="G160" s="21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idden="1">
      <c r="A161" s="8"/>
      <c r="B161" s="8"/>
      <c r="C161" s="8"/>
      <c r="D161" s="8"/>
      <c r="E161" s="8"/>
      <c r="F161" s="8"/>
      <c r="G161" s="21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idden="1">
      <c r="A162" s="8"/>
      <c r="B162" s="8"/>
      <c r="C162" s="8"/>
      <c r="D162" s="8"/>
      <c r="E162" s="8"/>
      <c r="F162" s="8"/>
      <c r="G162" s="21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idden="1">
      <c r="A163" s="8"/>
      <c r="B163" s="8"/>
      <c r="C163" s="8"/>
      <c r="D163" s="8"/>
      <c r="E163" s="8"/>
      <c r="F163" s="8"/>
      <c r="G163" s="21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idden="1">
      <c r="A164" s="8"/>
      <c r="B164" s="8"/>
      <c r="C164" s="8"/>
      <c r="D164" s="8"/>
      <c r="E164" s="8"/>
      <c r="F164" s="8"/>
      <c r="G164" s="21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idden="1">
      <c r="A165" s="8"/>
      <c r="B165" s="8"/>
      <c r="C165" s="8"/>
      <c r="D165" s="8"/>
      <c r="E165" s="8"/>
      <c r="F165" s="8"/>
      <c r="G165" s="21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idden="1">
      <c r="A166" s="8"/>
      <c r="B166" s="8"/>
      <c r="C166" s="8"/>
      <c r="D166" s="8"/>
      <c r="E166" s="8"/>
      <c r="F166" s="8"/>
      <c r="G166" s="21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idden="1">
      <c r="A167" s="8"/>
      <c r="B167" s="8"/>
      <c r="C167" s="8"/>
      <c r="D167" s="8"/>
      <c r="E167" s="8"/>
      <c r="F167" s="8"/>
      <c r="G167" s="21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idden="1">
      <c r="A168" s="8"/>
      <c r="B168" s="8"/>
      <c r="C168" s="8"/>
      <c r="D168" s="8"/>
      <c r="E168" s="8"/>
      <c r="F168" s="8"/>
      <c r="G168" s="21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idden="1">
      <c r="A169" s="8"/>
      <c r="B169" s="8"/>
      <c r="C169" s="8"/>
      <c r="D169" s="8"/>
      <c r="E169" s="8"/>
      <c r="F169" s="8"/>
      <c r="G169" s="21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idden="1">
      <c r="A170" s="8"/>
      <c r="B170" s="8"/>
      <c r="C170" s="8"/>
      <c r="D170" s="8"/>
      <c r="E170" s="8"/>
      <c r="F170" s="8"/>
      <c r="G170" s="21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idden="1">
      <c r="A171" s="8"/>
      <c r="B171" s="8"/>
      <c r="C171" s="8"/>
      <c r="D171" s="8"/>
      <c r="E171" s="8"/>
      <c r="F171" s="8"/>
      <c r="G171" s="21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idden="1">
      <c r="A172" s="8"/>
      <c r="B172" s="8"/>
      <c r="C172" s="8"/>
      <c r="D172" s="8"/>
      <c r="E172" s="8"/>
      <c r="F172" s="8"/>
      <c r="G172" s="21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idden="1">
      <c r="A173" s="8"/>
      <c r="B173" s="8"/>
      <c r="C173" s="8"/>
      <c r="D173" s="8"/>
      <c r="E173" s="8"/>
      <c r="F173" s="8"/>
      <c r="G173" s="21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idden="1">
      <c r="A174" s="8"/>
      <c r="B174" s="8"/>
      <c r="C174" s="8"/>
      <c r="D174" s="8"/>
      <c r="E174" s="8"/>
      <c r="F174" s="8"/>
      <c r="G174" s="21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idden="1">
      <c r="A175" s="8"/>
      <c r="B175" s="8"/>
      <c r="C175" s="8"/>
      <c r="D175" s="8"/>
      <c r="E175" s="8"/>
      <c r="F175" s="8"/>
      <c r="G175" s="21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idden="1">
      <c r="A176" s="8"/>
      <c r="B176" s="8"/>
      <c r="C176" s="8"/>
      <c r="D176" s="8"/>
      <c r="E176" s="8"/>
      <c r="F176" s="8"/>
      <c r="G176" s="21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idden="1">
      <c r="A177" s="8"/>
      <c r="B177" s="8"/>
      <c r="C177" s="8"/>
      <c r="D177" s="8"/>
      <c r="E177" s="8"/>
      <c r="F177" s="8"/>
      <c r="G177" s="21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idden="1">
      <c r="A178" s="8"/>
      <c r="B178" s="8"/>
      <c r="C178" s="8"/>
      <c r="D178" s="8"/>
      <c r="E178" s="8"/>
      <c r="F178" s="8"/>
      <c r="G178" s="21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idden="1">
      <c r="A179" s="8"/>
      <c r="B179" s="8"/>
      <c r="C179" s="8"/>
      <c r="D179" s="8"/>
      <c r="E179" s="8"/>
      <c r="F179" s="8"/>
      <c r="G179" s="21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idden="1">
      <c r="A180" s="8"/>
      <c r="B180" s="8"/>
      <c r="C180" s="8"/>
      <c r="D180" s="8"/>
      <c r="E180" s="8"/>
      <c r="F180" s="8"/>
      <c r="G180" s="21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idden="1">
      <c r="A181" s="8"/>
      <c r="B181" s="8"/>
      <c r="C181" s="8"/>
      <c r="D181" s="8"/>
      <c r="E181" s="8"/>
      <c r="F181" s="8"/>
      <c r="G181" s="21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idden="1">
      <c r="A182" s="8"/>
      <c r="B182" s="8"/>
      <c r="C182" s="8"/>
      <c r="D182" s="8"/>
      <c r="E182" s="8"/>
      <c r="F182" s="8"/>
      <c r="G182" s="21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idden="1">
      <c r="A183" s="8"/>
      <c r="B183" s="8"/>
      <c r="C183" s="8"/>
      <c r="D183" s="8"/>
      <c r="E183" s="8"/>
      <c r="F183" s="8"/>
      <c r="G183" s="21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idden="1">
      <c r="A184" s="8"/>
      <c r="B184" s="8"/>
      <c r="C184" s="8"/>
      <c r="D184" s="8"/>
      <c r="E184" s="8"/>
      <c r="F184" s="8"/>
      <c r="G184" s="21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idden="1">
      <c r="A185" s="8"/>
      <c r="B185" s="8"/>
      <c r="C185" s="8"/>
      <c r="D185" s="8"/>
      <c r="E185" s="8"/>
      <c r="F185" s="8"/>
      <c r="G185" s="21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idden="1">
      <c r="A186" s="8"/>
      <c r="B186" s="8"/>
      <c r="C186" s="8"/>
      <c r="D186" s="8"/>
      <c r="E186" s="8"/>
      <c r="F186" s="8"/>
      <c r="G186" s="21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idden="1">
      <c r="A187" s="8"/>
      <c r="B187" s="8"/>
      <c r="C187" s="8"/>
      <c r="D187" s="8"/>
      <c r="E187" s="8"/>
      <c r="F187" s="8"/>
      <c r="G187" s="21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idden="1">
      <c r="A188" s="8"/>
      <c r="B188" s="8"/>
      <c r="C188" s="8"/>
      <c r="D188" s="8"/>
      <c r="E188" s="8"/>
      <c r="F188" s="8"/>
      <c r="G188" s="21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idden="1">
      <c r="A189" s="8"/>
      <c r="B189" s="8"/>
      <c r="C189" s="8"/>
      <c r="D189" s="8"/>
      <c r="E189" s="8"/>
      <c r="F189" s="8"/>
      <c r="G189" s="21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idden="1">
      <c r="A190" s="8"/>
      <c r="B190" s="8"/>
      <c r="C190" s="8"/>
      <c r="D190" s="8"/>
      <c r="E190" s="8"/>
      <c r="F190" s="8"/>
      <c r="G190" s="21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idden="1">
      <c r="A191" s="8"/>
      <c r="B191" s="8"/>
      <c r="C191" s="8"/>
      <c r="D191" s="8"/>
      <c r="E191" s="8"/>
      <c r="F191" s="8"/>
      <c r="G191" s="21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idden="1">
      <c r="A192" s="8"/>
      <c r="B192" s="8"/>
      <c r="C192" s="8"/>
      <c r="D192" s="8"/>
      <c r="E192" s="8"/>
      <c r="F192" s="8"/>
      <c r="G192" s="21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idden="1">
      <c r="A193" s="8"/>
      <c r="B193" s="8"/>
      <c r="C193" s="8"/>
      <c r="D193" s="8"/>
      <c r="E193" s="8"/>
      <c r="F193" s="8"/>
      <c r="G193" s="21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idden="1">
      <c r="A194" s="8"/>
      <c r="B194" s="8"/>
      <c r="C194" s="8"/>
      <c r="D194" s="8"/>
      <c r="E194" s="8"/>
      <c r="F194" s="8"/>
      <c r="G194" s="21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idden="1">
      <c r="A195" s="8"/>
      <c r="B195" s="8"/>
      <c r="C195" s="8"/>
      <c r="D195" s="8"/>
      <c r="E195" s="8"/>
      <c r="F195" s="8"/>
      <c r="G195" s="21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idden="1">
      <c r="A196" s="8"/>
      <c r="B196" s="8"/>
      <c r="C196" s="8"/>
      <c r="D196" s="8"/>
      <c r="E196" s="8"/>
      <c r="F196" s="8"/>
      <c r="G196" s="21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idden="1">
      <c r="A197" s="8"/>
      <c r="B197" s="8"/>
      <c r="C197" s="8"/>
      <c r="D197" s="8"/>
      <c r="E197" s="8"/>
      <c r="F197" s="8"/>
      <c r="G197" s="21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idden="1">
      <c r="A198" s="8"/>
      <c r="B198" s="8"/>
      <c r="C198" s="8"/>
      <c r="D198" s="8"/>
      <c r="E198" s="8"/>
      <c r="F198" s="8"/>
      <c r="G198" s="21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idden="1">
      <c r="A199" s="8"/>
      <c r="B199" s="8"/>
      <c r="C199" s="8"/>
      <c r="D199" s="8"/>
      <c r="E199" s="8"/>
      <c r="F199" s="8"/>
      <c r="G199" s="21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idden="1">
      <c r="A200" s="8"/>
      <c r="B200" s="8"/>
      <c r="C200" s="8"/>
      <c r="D200" s="8"/>
      <c r="E200" s="8"/>
      <c r="F200" s="8"/>
      <c r="G200" s="21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idden="1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>
      <c r="A680" s="8"/>
      <c r="B680" s="8"/>
      <c r="C680" s="8"/>
      <c r="D680" s="8"/>
      <c r="E680" s="8"/>
      <c r="F680" s="8"/>
      <c r="G680" s="21"/>
      <c r="H680" s="12"/>
      <c r="I680" s="12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idden="1">
      <c r="A681" s="8"/>
      <c r="B681" s="8"/>
      <c r="C681" s="8"/>
      <c r="D681" s="8"/>
      <c r="E681" s="8"/>
      <c r="F681" s="8"/>
      <c r="G681" s="21"/>
      <c r="H681" s="12"/>
      <c r="I681" s="12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idden="1">
      <c r="A682" s="8"/>
      <c r="B682" s="8"/>
      <c r="C682" s="8"/>
      <c r="D682" s="8"/>
      <c r="E682" s="8"/>
      <c r="F682" s="8"/>
      <c r="G682" s="21"/>
      <c r="H682" s="12"/>
      <c r="I682" s="12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idden="1">
      <c r="A683" s="8"/>
      <c r="B683" s="8"/>
      <c r="C683" s="8"/>
      <c r="D683" s="8"/>
      <c r="E683" s="8"/>
      <c r="F683" s="8"/>
      <c r="G683" s="21"/>
      <c r="H683" s="12"/>
      <c r="I683" s="12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idden="1">
      <c r="A684" s="8"/>
      <c r="B684" s="8"/>
      <c r="C684" s="8"/>
      <c r="D684" s="8"/>
      <c r="E684" s="8"/>
      <c r="F684" s="8"/>
      <c r="G684" s="21"/>
      <c r="H684" s="12"/>
      <c r="I684" s="12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idden="1">
      <c r="A685" s="8"/>
      <c r="B685" s="8"/>
      <c r="C685" s="8"/>
      <c r="D685" s="8"/>
      <c r="E685" s="8"/>
      <c r="F685" s="8"/>
      <c r="G685" s="21"/>
      <c r="H685" s="12"/>
      <c r="I685" s="12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idden="1">
      <c r="A686" s="8"/>
      <c r="B686" s="8"/>
      <c r="C686" s="8"/>
      <c r="D686" s="8"/>
      <c r="E686" s="8"/>
      <c r="F686" s="8"/>
      <c r="G686" s="21"/>
      <c r="H686" s="12"/>
      <c r="I686" s="12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idden="1">
      <c r="A687" s="8"/>
      <c r="B687" s="8"/>
      <c r="C687" s="8"/>
      <c r="D687" s="8"/>
      <c r="E687" s="8"/>
      <c r="F687" s="8"/>
      <c r="G687" s="21"/>
      <c r="H687" s="12"/>
      <c r="I687" s="12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idden="1">
      <c r="A688" s="8"/>
      <c r="B688" s="8"/>
      <c r="C688" s="8"/>
      <c r="D688" s="8"/>
      <c r="E688" s="8"/>
      <c r="F688" s="8"/>
      <c r="G688" s="21"/>
      <c r="H688" s="12"/>
      <c r="I688" s="12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idden="1">
      <c r="A689" s="8"/>
      <c r="B689" s="8"/>
      <c r="C689" s="8"/>
      <c r="D689" s="8"/>
      <c r="E689" s="8"/>
      <c r="F689" s="8"/>
      <c r="G689" s="21"/>
      <c r="H689" s="12"/>
      <c r="I689" s="12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idden="1">
      <c r="A690" s="8"/>
      <c r="B690" s="8"/>
      <c r="C690" s="8"/>
      <c r="D690" s="8"/>
      <c r="E690" s="8"/>
      <c r="F690" s="8"/>
      <c r="G690" s="21"/>
      <c r="H690" s="12"/>
      <c r="I690" s="12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idden="1">
      <c r="A691" s="8"/>
      <c r="B691" s="8"/>
      <c r="C691" s="8"/>
      <c r="D691" s="8"/>
      <c r="E691" s="8"/>
      <c r="F691" s="8"/>
      <c r="G691" s="21"/>
      <c r="H691" s="12"/>
      <c r="I691" s="12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idden="1">
      <c r="A692" s="8"/>
      <c r="B692" s="8"/>
      <c r="C692" s="8"/>
      <c r="D692" s="8"/>
      <c r="E692" s="8"/>
      <c r="F692" s="8"/>
      <c r="G692" s="21"/>
      <c r="H692" s="12"/>
      <c r="I692" s="12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idden="1">
      <c r="A693" s="8"/>
      <c r="B693" s="8"/>
      <c r="C693" s="8"/>
      <c r="D693" s="8"/>
      <c r="E693" s="8"/>
      <c r="F693" s="8"/>
      <c r="G693" s="21"/>
      <c r="H693" s="12"/>
      <c r="I693" s="12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idden="1">
      <c r="A694" s="8"/>
      <c r="B694" s="8"/>
      <c r="C694" s="8"/>
      <c r="D694" s="8"/>
      <c r="E694" s="8"/>
      <c r="F694" s="8"/>
      <c r="G694" s="21"/>
      <c r="H694" s="12"/>
      <c r="I694" s="12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idden="1">
      <c r="A695" s="8"/>
      <c r="B695" s="8"/>
      <c r="C695" s="8"/>
      <c r="D695" s="8"/>
      <c r="E695" s="8"/>
      <c r="F695" s="8"/>
      <c r="G695" s="21"/>
      <c r="H695" s="12"/>
      <c r="I695" s="12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idden="1">
      <c r="A696" s="8"/>
      <c r="B696" s="8"/>
      <c r="C696" s="8"/>
      <c r="D696" s="8"/>
      <c r="E696" s="8"/>
      <c r="F696" s="8"/>
      <c r="G696" s="21"/>
      <c r="H696" s="12"/>
      <c r="I696" s="12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idden="1">
      <c r="A697" s="8"/>
      <c r="B697" s="8"/>
      <c r="C697" s="8"/>
      <c r="D697" s="8"/>
      <c r="E697" s="8"/>
      <c r="F697" s="8"/>
      <c r="G697" s="21"/>
      <c r="H697" s="12"/>
      <c r="I697" s="12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idden="1">
      <c r="A698" s="8"/>
      <c r="B698" s="8"/>
      <c r="C698" s="8"/>
      <c r="D698" s="8"/>
      <c r="E698" s="8"/>
      <c r="F698" s="8"/>
      <c r="G698" s="21"/>
      <c r="H698" s="12"/>
      <c r="I698" s="12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idden="1">
      <c r="A699" s="8"/>
      <c r="B699" s="8"/>
      <c r="C699" s="8"/>
      <c r="D699" s="8"/>
      <c r="E699" s="8"/>
      <c r="F699" s="8"/>
      <c r="G699" s="21"/>
      <c r="H699" s="12"/>
      <c r="I699" s="12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idden="1">
      <c r="A700" s="8"/>
      <c r="B700" s="8"/>
      <c r="C700" s="8"/>
      <c r="D700" s="8"/>
      <c r="E700" s="8"/>
      <c r="F700" s="8"/>
      <c r="G700" s="21"/>
      <c r="H700" s="12"/>
      <c r="I700" s="12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idden="1">
      <c r="A701" s="8"/>
      <c r="B701" s="8"/>
      <c r="C701" s="8"/>
      <c r="D701" s="8"/>
      <c r="E701" s="8"/>
      <c r="F701" s="8"/>
      <c r="G701" s="21"/>
      <c r="H701" s="12"/>
      <c r="I701" s="12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idden="1">
      <c r="A702" s="8"/>
      <c r="B702" s="8"/>
      <c r="C702" s="8"/>
      <c r="D702" s="8"/>
      <c r="E702" s="8"/>
      <c r="F702" s="8"/>
      <c r="G702" s="21"/>
      <c r="H702" s="12"/>
      <c r="I702" s="12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idden="1">
      <c r="A703" s="8"/>
      <c r="B703" s="8"/>
      <c r="C703" s="8"/>
      <c r="D703" s="8"/>
      <c r="E703" s="8"/>
      <c r="F703" s="8"/>
      <c r="G703" s="21"/>
      <c r="H703" s="12"/>
      <c r="I703" s="12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idden="1">
      <c r="A704" s="8"/>
      <c r="B704" s="8"/>
      <c r="C704" s="8"/>
      <c r="D704" s="8"/>
      <c r="E704" s="8"/>
      <c r="F704" s="8"/>
      <c r="G704" s="21"/>
      <c r="H704" s="12"/>
      <c r="I704" s="12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idden="1">
      <c r="A705" s="8"/>
      <c r="B705" s="8"/>
      <c r="C705" s="8"/>
      <c r="D705" s="8"/>
      <c r="E705" s="8"/>
      <c r="F705" s="8"/>
      <c r="G705" s="21"/>
      <c r="H705" s="12"/>
      <c r="I705" s="12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idden="1">
      <c r="A706" s="8"/>
      <c r="B706" s="8"/>
      <c r="C706" s="8"/>
      <c r="D706" s="8"/>
      <c r="E706" s="8"/>
      <c r="F706" s="8"/>
      <c r="G706" s="21"/>
      <c r="H706" s="12"/>
      <c r="I706" s="12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idden="1">
      <c r="A707" s="8"/>
      <c r="B707" s="8"/>
      <c r="C707" s="8"/>
      <c r="D707" s="8"/>
      <c r="E707" s="8"/>
      <c r="F707" s="8"/>
      <c r="G707" s="21"/>
      <c r="H707" s="12"/>
      <c r="I707" s="12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idden="1">
      <c r="A708" s="8"/>
      <c r="B708" s="8"/>
      <c r="C708" s="8"/>
      <c r="D708" s="8"/>
      <c r="E708" s="8"/>
      <c r="F708" s="8"/>
      <c r="G708" s="21"/>
      <c r="H708" s="12"/>
      <c r="I708" s="12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idden="1">
      <c r="A709" s="8"/>
      <c r="B709" s="8"/>
      <c r="C709" s="8"/>
      <c r="D709" s="8"/>
      <c r="E709" s="8"/>
      <c r="F709" s="8"/>
      <c r="G709" s="21"/>
      <c r="H709" s="12"/>
      <c r="I709" s="12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idden="1">
      <c r="A710" s="8"/>
      <c r="B710" s="8"/>
      <c r="C710" s="8"/>
      <c r="D710" s="8"/>
      <c r="E710" s="8"/>
      <c r="F710" s="8"/>
      <c r="G710" s="21"/>
      <c r="H710" s="12"/>
      <c r="I710" s="12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idden="1">
      <c r="A711" s="8"/>
      <c r="B711" s="8"/>
      <c r="C711" s="8"/>
      <c r="D711" s="8"/>
      <c r="E711" s="8"/>
      <c r="F711" s="8"/>
      <c r="G711" s="21"/>
      <c r="H711" s="12"/>
      <c r="I711" s="12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idden="1">
      <c r="A712" s="8"/>
      <c r="B712" s="8"/>
      <c r="C712" s="8"/>
      <c r="D712" s="8"/>
      <c r="E712" s="8"/>
      <c r="F712" s="8"/>
      <c r="G712" s="21"/>
      <c r="H712" s="12"/>
      <c r="I712" s="12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idden="1">
      <c r="A713" s="8"/>
      <c r="B713" s="8"/>
      <c r="C713" s="8"/>
      <c r="D713" s="8"/>
      <c r="E713" s="8"/>
      <c r="F713" s="8"/>
      <c r="G713" s="21"/>
      <c r="H713" s="12"/>
      <c r="I713" s="12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idden="1">
      <c r="A714" s="8"/>
      <c r="B714" s="8"/>
      <c r="C714" s="8"/>
      <c r="D714" s="8"/>
      <c r="E714" s="8"/>
      <c r="F714" s="8"/>
      <c r="G714" s="21"/>
      <c r="H714" s="12"/>
      <c r="I714" s="12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idden="1">
      <c r="A715" s="8"/>
      <c r="B715" s="8"/>
      <c r="C715" s="8"/>
      <c r="D715" s="8"/>
      <c r="E715" s="8"/>
      <c r="F715" s="8"/>
      <c r="G715" s="21"/>
      <c r="H715" s="12"/>
      <c r="I715" s="12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idden="1">
      <c r="A716" s="8"/>
      <c r="B716" s="8"/>
      <c r="C716" s="8"/>
      <c r="D716" s="8"/>
      <c r="E716" s="8"/>
      <c r="F716" s="8"/>
      <c r="G716" s="21"/>
      <c r="H716" s="12"/>
      <c r="I716" s="12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idden="1">
      <c r="A717" s="8"/>
      <c r="B717" s="8"/>
      <c r="C717" s="8"/>
      <c r="D717" s="8"/>
      <c r="E717" s="8"/>
      <c r="F717" s="8"/>
      <c r="G717" s="21"/>
      <c r="H717" s="12"/>
      <c r="I717" s="12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idden="1">
      <c r="A718" s="8"/>
      <c r="B718" s="8"/>
      <c r="C718" s="8"/>
      <c r="D718" s="8"/>
      <c r="E718" s="8"/>
      <c r="F718" s="8"/>
      <c r="G718" s="21"/>
      <c r="H718" s="12"/>
      <c r="I718" s="12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idden="1">
      <c r="A719" s="8"/>
      <c r="B719" s="8"/>
      <c r="C719" s="8"/>
      <c r="D719" s="8"/>
      <c r="E719" s="8"/>
      <c r="F719" s="8"/>
      <c r="G719" s="21"/>
      <c r="H719" s="12"/>
      <c r="I719" s="12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idden="1">
      <c r="A720" s="8"/>
      <c r="B720" s="8"/>
      <c r="C720" s="8"/>
      <c r="D720" s="8"/>
      <c r="E720" s="8"/>
      <c r="F720" s="8"/>
      <c r="G720" s="21"/>
      <c r="H720" s="12"/>
      <c r="I720" s="12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idden="1">
      <c r="A721" s="8"/>
      <c r="B721" s="8"/>
      <c r="C721" s="8"/>
      <c r="D721" s="8"/>
      <c r="E721" s="8"/>
      <c r="F721" s="8"/>
      <c r="G721" s="21"/>
      <c r="H721" s="12"/>
      <c r="I721" s="12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idden="1">
      <c r="A722" s="8"/>
      <c r="B722" s="8"/>
      <c r="C722" s="8"/>
      <c r="D722" s="8"/>
      <c r="E722" s="8"/>
      <c r="F722" s="8"/>
      <c r="G722" s="21"/>
      <c r="H722" s="12"/>
      <c r="I722" s="12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idden="1">
      <c r="A723" s="8"/>
      <c r="B723" s="8"/>
      <c r="C723" s="8"/>
      <c r="D723" s="8"/>
      <c r="E723" s="8"/>
      <c r="F723" s="8"/>
      <c r="G723" s="21"/>
      <c r="H723" s="12"/>
      <c r="I723" s="12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idden="1">
      <c r="A724" s="8"/>
      <c r="B724" s="8"/>
      <c r="C724" s="8"/>
      <c r="D724" s="8"/>
      <c r="E724" s="8"/>
      <c r="F724" s="8"/>
      <c r="G724" s="21"/>
      <c r="H724" s="12"/>
      <c r="I724" s="12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idden="1">
      <c r="A725" s="8"/>
      <c r="B725" s="8"/>
      <c r="C725" s="8"/>
      <c r="D725" s="8"/>
      <c r="E725" s="8"/>
      <c r="F725" s="8"/>
      <c r="G725" s="21"/>
      <c r="H725" s="12"/>
      <c r="I725" s="12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idden="1">
      <c r="A726" s="8"/>
      <c r="B726" s="8"/>
      <c r="C726" s="8"/>
      <c r="D726" s="8"/>
      <c r="E726" s="8"/>
      <c r="F726" s="8"/>
      <c r="G726" s="21"/>
      <c r="H726" s="12"/>
      <c r="I726" s="12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idden="1">
      <c r="A727" s="8"/>
      <c r="B727" s="8"/>
      <c r="C727" s="8"/>
      <c r="D727" s="8"/>
      <c r="E727" s="8"/>
      <c r="F727" s="8"/>
      <c r="G727" s="21"/>
      <c r="H727" s="12"/>
      <c r="I727" s="12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idden="1">
      <c r="A728" s="8"/>
      <c r="B728" s="8"/>
      <c r="C728" s="8"/>
      <c r="D728" s="8"/>
      <c r="E728" s="8"/>
      <c r="F728" s="8"/>
      <c r="G728" s="21"/>
      <c r="H728" s="12"/>
      <c r="I728" s="12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idden="1">
      <c r="A729" s="8"/>
      <c r="B729" s="8"/>
      <c r="C729" s="8"/>
      <c r="D729" s="8"/>
      <c r="E729" s="8"/>
      <c r="F729" s="8"/>
      <c r="G729" s="21"/>
      <c r="H729" s="12"/>
      <c r="I729" s="12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idden="1">
      <c r="A730" s="8"/>
      <c r="B730" s="8"/>
      <c r="C730" s="8"/>
      <c r="D730" s="8"/>
      <c r="E730" s="8"/>
      <c r="F730" s="8"/>
      <c r="G730" s="21"/>
      <c r="H730" s="12"/>
      <c r="I730" s="12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idden="1">
      <c r="A731" s="8"/>
      <c r="B731" s="8"/>
      <c r="C731" s="8"/>
      <c r="D731" s="8"/>
      <c r="E731" s="8"/>
      <c r="F731" s="8"/>
      <c r="G731" s="21"/>
      <c r="H731" s="12"/>
      <c r="I731" s="12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idden="1">
      <c r="A732" s="8"/>
      <c r="B732" s="8"/>
      <c r="C732" s="8"/>
      <c r="D732" s="8"/>
      <c r="E732" s="8"/>
      <c r="F732" s="8"/>
      <c r="G732" s="21"/>
      <c r="H732" s="12"/>
      <c r="I732" s="12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idden="1">
      <c r="A733" s="8"/>
      <c r="B733" s="8"/>
      <c r="C733" s="8"/>
      <c r="D733" s="8"/>
      <c r="E733" s="8"/>
      <c r="F733" s="8"/>
      <c r="G733" s="21"/>
      <c r="H733" s="12"/>
      <c r="I733" s="12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idden="1">
      <c r="A734" s="8"/>
      <c r="B734" s="8"/>
      <c r="C734" s="8"/>
      <c r="D734" s="8"/>
      <c r="E734" s="8"/>
      <c r="F734" s="8"/>
      <c r="G734" s="21"/>
      <c r="H734" s="12"/>
      <c r="I734" s="1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idden="1">
      <c r="A735" s="8"/>
      <c r="B735" s="8"/>
      <c r="C735" s="8"/>
      <c r="D735" s="8"/>
      <c r="E735" s="8"/>
      <c r="F735" s="8"/>
      <c r="G735" s="21"/>
      <c r="H735" s="12"/>
      <c r="I735" s="12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idden="1">
      <c r="A736" s="8"/>
      <c r="B736" s="8"/>
      <c r="C736" s="8"/>
      <c r="D736" s="8"/>
      <c r="E736" s="8"/>
      <c r="F736" s="8"/>
      <c r="G736" s="21"/>
      <c r="H736" s="12"/>
      <c r="I736" s="12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idden="1">
      <c r="A737" s="8"/>
      <c r="B737" s="8"/>
      <c r="C737" s="8"/>
      <c r="D737" s="8"/>
      <c r="E737" s="8"/>
      <c r="F737" s="8"/>
      <c r="G737" s="21"/>
      <c r="H737" s="12"/>
      <c r="I737" s="12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idden="1">
      <c r="A738" s="8"/>
      <c r="B738" s="8"/>
      <c r="C738" s="8"/>
      <c r="D738" s="8"/>
      <c r="E738" s="8"/>
      <c r="F738" s="8"/>
      <c r="G738" s="21"/>
      <c r="H738" s="12"/>
      <c r="I738" s="12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idden="1">
      <c r="A739" s="8"/>
      <c r="B739" s="8"/>
      <c r="C739" s="8"/>
      <c r="D739" s="8"/>
      <c r="E739" s="8"/>
      <c r="F739" s="8"/>
      <c r="G739" s="21"/>
      <c r="H739" s="12"/>
      <c r="I739" s="12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idden="1">
      <c r="A740" s="8"/>
      <c r="B740" s="8"/>
      <c r="C740" s="8"/>
      <c r="D740" s="8"/>
      <c r="E740" s="8"/>
      <c r="F740" s="8"/>
      <c r="G740" s="21"/>
      <c r="H740" s="12"/>
      <c r="I740" s="12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idden="1">
      <c r="A741" s="8"/>
      <c r="B741" s="8"/>
      <c r="C741" s="8"/>
      <c r="D741" s="8"/>
      <c r="E741" s="8"/>
      <c r="F741" s="8"/>
      <c r="G741" s="21"/>
      <c r="H741" s="12"/>
      <c r="I741" s="12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idden="1">
      <c r="A742" s="8"/>
      <c r="B742" s="8"/>
      <c r="C742" s="8"/>
      <c r="D742" s="8"/>
      <c r="E742" s="8"/>
      <c r="F742" s="8"/>
      <c r="G742" s="21"/>
      <c r="H742" s="12"/>
      <c r="I742" s="12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idden="1">
      <c r="A743" s="8"/>
      <c r="B743" s="8"/>
      <c r="C743" s="8"/>
      <c r="D743" s="8"/>
      <c r="E743" s="8"/>
      <c r="F743" s="8"/>
      <c r="G743" s="21"/>
      <c r="H743" s="12"/>
      <c r="I743" s="12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idden="1">
      <c r="A744" s="8"/>
      <c r="B744" s="8"/>
      <c r="C744" s="8"/>
      <c r="D744" s="8"/>
      <c r="E744" s="8"/>
      <c r="F744" s="8"/>
      <c r="G744" s="21"/>
      <c r="H744" s="12"/>
      <c r="I744" s="12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idden="1">
      <c r="A745" s="8"/>
      <c r="B745" s="8"/>
      <c r="C745" s="8"/>
      <c r="D745" s="8"/>
      <c r="E745" s="8"/>
      <c r="F745" s="8"/>
      <c r="G745" s="21"/>
      <c r="H745" s="12"/>
      <c r="I745" s="12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idden="1">
      <c r="A746" s="8"/>
      <c r="B746" s="8"/>
      <c r="C746" s="8"/>
      <c r="D746" s="8"/>
      <c r="E746" s="8"/>
      <c r="F746" s="8"/>
      <c r="G746" s="21"/>
      <c r="H746" s="12"/>
      <c r="I746" s="12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idden="1">
      <c r="A747" s="8"/>
      <c r="B747" s="8"/>
      <c r="C747" s="8"/>
      <c r="D747" s="8"/>
      <c r="E747" s="8"/>
      <c r="F747" s="8"/>
      <c r="G747" s="21"/>
      <c r="H747" s="12"/>
      <c r="I747" s="12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idden="1">
      <c r="A748" s="8"/>
      <c r="B748" s="8"/>
      <c r="C748" s="8"/>
      <c r="D748" s="8"/>
      <c r="E748" s="8"/>
      <c r="F748" s="8"/>
      <c r="G748" s="21"/>
      <c r="H748" s="12"/>
      <c r="I748" s="12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idden="1">
      <c r="A749" s="8"/>
      <c r="B749" s="8"/>
      <c r="C749" s="8"/>
      <c r="D749" s="8"/>
      <c r="E749" s="8"/>
      <c r="F749" s="8"/>
      <c r="G749" s="21"/>
      <c r="H749" s="12"/>
      <c r="I749" s="12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idden="1">
      <c r="A750" s="8"/>
      <c r="B750" s="8"/>
      <c r="C750" s="8"/>
      <c r="D750" s="8"/>
      <c r="E750" s="8"/>
      <c r="F750" s="8"/>
      <c r="G750" s="21"/>
      <c r="H750" s="12"/>
      <c r="I750" s="12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idden="1">
      <c r="A751" s="8"/>
      <c r="B751" s="8"/>
      <c r="C751" s="8"/>
      <c r="D751" s="8"/>
      <c r="E751" s="8"/>
      <c r="F751" s="8"/>
      <c r="G751" s="21"/>
      <c r="H751" s="12"/>
      <c r="I751" s="12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idden="1">
      <c r="A752" s="8"/>
      <c r="B752" s="8"/>
      <c r="C752" s="8"/>
      <c r="D752" s="8"/>
      <c r="E752" s="8"/>
      <c r="F752" s="8"/>
      <c r="G752" s="21"/>
      <c r="H752" s="12"/>
      <c r="I752" s="12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idden="1">
      <c r="A753" s="8"/>
      <c r="B753" s="8"/>
      <c r="C753" s="8"/>
      <c r="D753" s="8"/>
      <c r="E753" s="8"/>
      <c r="F753" s="8"/>
      <c r="G753" s="21"/>
      <c r="H753" s="12"/>
      <c r="I753" s="12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idden="1">
      <c r="A754" s="8"/>
      <c r="B754" s="8"/>
      <c r="C754" s="8"/>
      <c r="D754" s="8"/>
      <c r="E754" s="8"/>
      <c r="F754" s="8"/>
      <c r="G754" s="21"/>
      <c r="H754" s="12"/>
      <c r="I754" s="12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idden="1">
      <c r="A755" s="8"/>
      <c r="B755" s="8"/>
      <c r="C755" s="8"/>
      <c r="D755" s="8"/>
      <c r="E755" s="8"/>
      <c r="F755" s="8"/>
      <c r="G755" s="21"/>
      <c r="H755" s="12"/>
      <c r="I755" s="12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idden="1">
      <c r="A756" s="8"/>
      <c r="B756" s="8"/>
      <c r="C756" s="8"/>
      <c r="D756" s="8"/>
      <c r="E756" s="8"/>
      <c r="F756" s="8"/>
      <c r="G756" s="21"/>
      <c r="H756" s="12"/>
      <c r="I756" s="12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idden="1">
      <c r="A757" s="8"/>
      <c r="B757" s="8"/>
      <c r="C757" s="8"/>
      <c r="D757" s="8"/>
      <c r="E757" s="8"/>
      <c r="F757" s="8"/>
      <c r="G757" s="21"/>
      <c r="H757" s="12"/>
      <c r="I757" s="12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idden="1">
      <c r="A758" s="8"/>
      <c r="B758" s="8"/>
      <c r="C758" s="8"/>
      <c r="D758" s="8"/>
      <c r="E758" s="8"/>
      <c r="F758" s="8"/>
      <c r="G758" s="21"/>
      <c r="H758" s="12"/>
      <c r="I758" s="12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idden="1">
      <c r="A759" s="8"/>
      <c r="B759" s="8"/>
      <c r="C759" s="8"/>
      <c r="D759" s="8"/>
      <c r="E759" s="8"/>
      <c r="F759" s="8"/>
      <c r="G759" s="21"/>
      <c r="H759" s="12"/>
      <c r="I759" s="12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idden="1">
      <c r="A760" s="8"/>
      <c r="B760" s="8"/>
      <c r="C760" s="8"/>
      <c r="D760" s="8"/>
      <c r="E760" s="8"/>
      <c r="F760" s="8"/>
      <c r="G760" s="21"/>
      <c r="H760" s="12"/>
      <c r="I760" s="12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idden="1">
      <c r="A761" s="8"/>
      <c r="B761" s="8"/>
      <c r="C761" s="8"/>
      <c r="D761" s="8"/>
      <c r="E761" s="8"/>
      <c r="F761" s="8"/>
      <c r="G761" s="21"/>
      <c r="H761" s="12"/>
      <c r="I761" s="12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idden="1">
      <c r="A762" s="8"/>
      <c r="B762" s="8"/>
      <c r="C762" s="8"/>
      <c r="D762" s="8"/>
      <c r="E762" s="8"/>
      <c r="F762" s="8"/>
      <c r="G762" s="21"/>
      <c r="H762" s="12"/>
      <c r="I762" s="12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idden="1">
      <c r="A763" s="8"/>
      <c r="B763" s="8"/>
      <c r="C763" s="8"/>
      <c r="D763" s="8"/>
      <c r="E763" s="8"/>
      <c r="F763" s="8"/>
      <c r="G763" s="21"/>
      <c r="H763" s="12"/>
      <c r="I763" s="12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idden="1">
      <c r="A764" s="8"/>
      <c r="B764" s="8"/>
      <c r="C764" s="8"/>
      <c r="D764" s="8"/>
      <c r="E764" s="8"/>
      <c r="F764" s="8"/>
      <c r="G764" s="21"/>
      <c r="H764" s="12"/>
      <c r="I764" s="12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idden="1">
      <c r="A765" s="8"/>
      <c r="B765" s="8"/>
      <c r="C765" s="8"/>
      <c r="D765" s="8"/>
      <c r="E765" s="8"/>
      <c r="F765" s="8"/>
      <c r="G765" s="21"/>
      <c r="H765" s="12"/>
      <c r="I765" s="12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idden="1">
      <c r="A766" s="8"/>
      <c r="B766" s="8"/>
      <c r="C766" s="8"/>
      <c r="D766" s="8"/>
      <c r="E766" s="8"/>
      <c r="F766" s="8"/>
      <c r="G766" s="21"/>
      <c r="H766" s="12"/>
      <c r="I766" s="12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idden="1">
      <c r="A767" s="8"/>
      <c r="B767" s="8"/>
      <c r="C767" s="8"/>
      <c r="D767" s="8"/>
      <c r="E767" s="8"/>
      <c r="F767" s="8"/>
      <c r="G767" s="21"/>
      <c r="H767" s="12"/>
      <c r="I767" s="12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idden="1">
      <c r="A768" s="8"/>
      <c r="B768" s="8"/>
      <c r="C768" s="8"/>
      <c r="D768" s="8"/>
      <c r="E768" s="8"/>
      <c r="F768" s="8"/>
      <c r="G768" s="21"/>
      <c r="H768" s="12"/>
      <c r="I768" s="12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idden="1">
      <c r="A769" s="8"/>
      <c r="B769" s="8"/>
      <c r="C769" s="8"/>
      <c r="D769" s="8"/>
      <c r="E769" s="8"/>
      <c r="F769" s="8"/>
      <c r="G769" s="21"/>
      <c r="H769" s="12"/>
      <c r="I769" s="12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idden="1">
      <c r="A770" s="8"/>
      <c r="B770" s="8"/>
      <c r="C770" s="8"/>
      <c r="D770" s="8"/>
      <c r="E770" s="8"/>
      <c r="F770" s="8"/>
      <c r="G770" s="21"/>
      <c r="H770" s="12"/>
      <c r="I770" s="12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idden="1">
      <c r="A771" s="8"/>
      <c r="B771" s="8"/>
      <c r="C771" s="8"/>
      <c r="D771" s="8"/>
      <c r="E771" s="8"/>
      <c r="F771" s="8"/>
      <c r="G771" s="21"/>
      <c r="H771" s="12"/>
      <c r="I771" s="12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idden="1">
      <c r="A772" s="8"/>
      <c r="B772" s="8"/>
      <c r="C772" s="8"/>
      <c r="D772" s="8"/>
      <c r="E772" s="8"/>
      <c r="F772" s="8"/>
      <c r="G772" s="21"/>
      <c r="H772" s="12"/>
      <c r="I772" s="12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idden="1">
      <c r="A773" s="8"/>
      <c r="B773" s="8"/>
      <c r="C773" s="8"/>
      <c r="D773" s="8"/>
      <c r="E773" s="8"/>
      <c r="F773" s="8"/>
      <c r="G773" s="21"/>
      <c r="H773" s="12"/>
      <c r="I773" s="12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idden="1">
      <c r="A774" s="8"/>
      <c r="B774" s="8"/>
      <c r="C774" s="8"/>
      <c r="D774" s="8"/>
      <c r="E774" s="8"/>
      <c r="F774" s="8"/>
      <c r="G774" s="21"/>
      <c r="H774" s="12"/>
      <c r="I774" s="12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idden="1">
      <c r="A775" s="8"/>
      <c r="B775" s="8"/>
      <c r="C775" s="8"/>
      <c r="D775" s="8"/>
      <c r="E775" s="8"/>
      <c r="F775" s="8"/>
      <c r="G775" s="21"/>
      <c r="H775" s="12"/>
      <c r="I775" s="12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idden="1">
      <c r="A776" s="8"/>
      <c r="B776" s="8"/>
      <c r="C776" s="8"/>
      <c r="D776" s="8"/>
      <c r="E776" s="8"/>
      <c r="F776" s="8"/>
      <c r="G776" s="21"/>
      <c r="H776" s="12"/>
      <c r="I776" s="12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idden="1">
      <c r="A777" s="8"/>
      <c r="B777" s="8"/>
      <c r="C777" s="8"/>
      <c r="D777" s="8"/>
      <c r="E777" s="8"/>
      <c r="F777" s="8"/>
      <c r="G777" s="21"/>
      <c r="H777" s="12"/>
      <c r="I777" s="12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idden="1">
      <c r="A778" s="8"/>
      <c r="B778" s="8"/>
      <c r="C778" s="8"/>
      <c r="D778" s="8"/>
      <c r="E778" s="8"/>
      <c r="F778" s="8"/>
      <c r="G778" s="21"/>
      <c r="H778" s="12"/>
      <c r="I778" s="12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idden="1">
      <c r="A779" s="8"/>
      <c r="B779" s="8"/>
      <c r="C779" s="8"/>
      <c r="D779" s="8"/>
      <c r="E779" s="8"/>
      <c r="F779" s="8"/>
      <c r="G779" s="21"/>
      <c r="H779" s="12"/>
      <c r="I779" s="12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idden="1">
      <c r="A780" s="8"/>
      <c r="B780" s="8"/>
      <c r="C780" s="8"/>
      <c r="D780" s="8"/>
      <c r="E780" s="8"/>
      <c r="F780" s="8"/>
      <c r="G780" s="21"/>
      <c r="H780" s="12"/>
      <c r="I780" s="12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idden="1">
      <c r="A781" s="8"/>
      <c r="B781" s="8"/>
      <c r="C781" s="8"/>
      <c r="D781" s="8"/>
      <c r="E781" s="8"/>
      <c r="F781" s="8"/>
      <c r="G781" s="21"/>
      <c r="H781" s="12"/>
      <c r="I781" s="12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idden="1">
      <c r="A782" s="8"/>
      <c r="B782" s="8"/>
      <c r="C782" s="8"/>
      <c r="D782" s="8"/>
      <c r="E782" s="8"/>
      <c r="F782" s="8"/>
      <c r="G782" s="21"/>
      <c r="H782" s="12"/>
      <c r="I782" s="12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idden="1">
      <c r="A783" s="8"/>
      <c r="B783" s="8"/>
      <c r="C783" s="8"/>
      <c r="D783" s="8"/>
      <c r="E783" s="8"/>
      <c r="F783" s="8"/>
      <c r="G783" s="21"/>
      <c r="H783" s="12"/>
      <c r="I783" s="12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idden="1">
      <c r="A784" s="8"/>
      <c r="B784" s="8"/>
      <c r="C784" s="8"/>
      <c r="D784" s="8"/>
      <c r="E784" s="8"/>
      <c r="F784" s="8"/>
      <c r="G784" s="21"/>
      <c r="H784" s="12"/>
      <c r="I784" s="12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idden="1">
      <c r="A785" s="8"/>
      <c r="B785" s="8"/>
      <c r="C785" s="8"/>
      <c r="D785" s="8"/>
      <c r="E785" s="8"/>
      <c r="F785" s="8"/>
      <c r="G785" s="21"/>
      <c r="H785" s="12"/>
      <c r="I785" s="12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idden="1">
      <c r="A786" s="8"/>
      <c r="B786" s="8"/>
      <c r="C786" s="8"/>
      <c r="D786" s="8"/>
      <c r="E786" s="8"/>
      <c r="F786" s="8"/>
      <c r="G786" s="21"/>
      <c r="H786" s="12"/>
      <c r="I786" s="12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idden="1">
      <c r="A787" s="8"/>
      <c r="B787" s="8"/>
      <c r="C787" s="8"/>
      <c r="D787" s="8"/>
      <c r="E787" s="8"/>
      <c r="F787" s="8"/>
      <c r="G787" s="21"/>
      <c r="H787" s="12"/>
      <c r="I787" s="12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idden="1">
      <c r="A788" s="8"/>
      <c r="B788" s="8"/>
      <c r="C788" s="8"/>
      <c r="D788" s="8"/>
      <c r="E788" s="8"/>
      <c r="F788" s="8"/>
      <c r="G788" s="21"/>
      <c r="H788" s="12"/>
      <c r="I788" s="12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idden="1">
      <c r="A789" s="8"/>
      <c r="B789" s="8"/>
      <c r="C789" s="8"/>
      <c r="D789" s="8"/>
      <c r="E789" s="8"/>
      <c r="F789" s="8"/>
      <c r="G789" s="21"/>
      <c r="H789" s="12"/>
      <c r="I789" s="12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idden="1">
      <c r="A790" s="8"/>
      <c r="B790" s="8"/>
      <c r="C790" s="8"/>
      <c r="D790" s="8"/>
      <c r="E790" s="8"/>
      <c r="F790" s="8"/>
      <c r="G790" s="21"/>
      <c r="H790" s="12"/>
      <c r="I790" s="12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idden="1">
      <c r="A791" s="8"/>
      <c r="B791" s="8"/>
      <c r="C791" s="8"/>
      <c r="D791" s="8"/>
      <c r="E791" s="8"/>
      <c r="F791" s="8"/>
      <c r="G791" s="21"/>
      <c r="H791" s="12"/>
      <c r="I791" s="12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idden="1">
      <c r="A792" s="8"/>
      <c r="B792" s="8"/>
      <c r="C792" s="8"/>
      <c r="D792" s="8"/>
      <c r="E792" s="8"/>
      <c r="F792" s="8"/>
      <c r="G792" s="21"/>
      <c r="H792" s="12"/>
      <c r="I792" s="12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idden="1">
      <c r="A793" s="8"/>
      <c r="B793" s="8"/>
      <c r="C793" s="8"/>
      <c r="D793" s="8"/>
      <c r="E793" s="8"/>
      <c r="F793" s="8"/>
      <c r="G793" s="21"/>
      <c r="H793" s="12"/>
      <c r="I793" s="12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idden="1">
      <c r="A794" s="8"/>
      <c r="B794" s="8"/>
      <c r="C794" s="8"/>
      <c r="D794" s="8"/>
      <c r="E794" s="8"/>
      <c r="F794" s="8"/>
      <c r="G794" s="21"/>
      <c r="H794" s="12"/>
      <c r="I794" s="12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idden="1">
      <c r="A795" s="8"/>
      <c r="B795" s="8"/>
      <c r="C795" s="8"/>
      <c r="D795" s="8"/>
      <c r="E795" s="8"/>
      <c r="F795" s="8"/>
      <c r="G795" s="21"/>
      <c r="H795" s="12"/>
      <c r="I795" s="12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idden="1">
      <c r="A796" s="8"/>
      <c r="B796" s="8"/>
      <c r="C796" s="8"/>
      <c r="D796" s="8"/>
      <c r="E796" s="8"/>
      <c r="F796" s="8"/>
      <c r="G796" s="21"/>
      <c r="H796" s="12"/>
      <c r="I796" s="12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idden="1">
      <c r="A797" s="8"/>
      <c r="B797" s="8"/>
      <c r="C797" s="8"/>
      <c r="D797" s="8"/>
      <c r="E797" s="8"/>
      <c r="F797" s="8"/>
      <c r="G797" s="21"/>
      <c r="H797" s="12"/>
      <c r="I797" s="12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idden="1">
      <c r="A798" s="8"/>
      <c r="B798" s="8"/>
      <c r="C798" s="8"/>
      <c r="D798" s="8"/>
      <c r="E798" s="8"/>
      <c r="F798" s="8"/>
      <c r="G798" s="21"/>
      <c r="H798" s="12"/>
      <c r="I798" s="12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idden="1">
      <c r="A799" s="8"/>
      <c r="B799" s="8"/>
      <c r="C799" s="8"/>
      <c r="D799" s="8"/>
      <c r="E799" s="8"/>
      <c r="F799" s="8"/>
      <c r="G799" s="21"/>
      <c r="H799" s="12"/>
      <c r="I799" s="12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idden="1">
      <c r="A800" s="8"/>
      <c r="B800" s="8"/>
      <c r="C800" s="8"/>
      <c r="D800" s="8"/>
      <c r="E800" s="8"/>
      <c r="F800" s="8"/>
      <c r="G800" s="21"/>
      <c r="H800" s="12"/>
      <c r="I800" s="12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idden="1">
      <c r="A801" s="8"/>
      <c r="B801" s="8"/>
      <c r="C801" s="8"/>
      <c r="D801" s="8"/>
      <c r="E801" s="8"/>
      <c r="F801" s="8"/>
      <c r="G801" s="21"/>
      <c r="H801" s="12"/>
      <c r="I801" s="12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idden="1">
      <c r="A802" s="8"/>
      <c r="B802" s="8"/>
      <c r="C802" s="8"/>
      <c r="D802" s="8"/>
      <c r="E802" s="8"/>
      <c r="F802" s="8"/>
      <c r="G802" s="21"/>
      <c r="H802" s="12"/>
      <c r="I802" s="12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idden="1">
      <c r="A803" s="8"/>
      <c r="B803" s="8"/>
      <c r="C803" s="8"/>
      <c r="D803" s="8"/>
      <c r="E803" s="8"/>
      <c r="F803" s="8"/>
      <c r="G803" s="21"/>
      <c r="H803" s="12"/>
      <c r="I803" s="12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idden="1">
      <c r="A804" s="8"/>
      <c r="B804" s="8"/>
      <c r="C804" s="8"/>
      <c r="D804" s="8"/>
      <c r="E804" s="8"/>
      <c r="F804" s="8"/>
      <c r="G804" s="21"/>
      <c r="H804" s="12"/>
      <c r="I804" s="12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idden="1">
      <c r="A805" s="8"/>
      <c r="B805" s="8"/>
      <c r="C805" s="8"/>
      <c r="D805" s="8"/>
      <c r="E805" s="8"/>
      <c r="F805" s="8"/>
      <c r="G805" s="21"/>
      <c r="H805" s="12"/>
      <c r="I805" s="12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idden="1">
      <c r="A806" s="8"/>
      <c r="B806" s="8"/>
      <c r="C806" s="8"/>
      <c r="D806" s="8"/>
      <c r="E806" s="8"/>
      <c r="F806" s="8"/>
      <c r="G806" s="21"/>
      <c r="H806" s="12"/>
      <c r="I806" s="12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idden="1">
      <c r="A807" s="8"/>
      <c r="B807" s="8"/>
      <c r="C807" s="8"/>
      <c r="D807" s="8"/>
      <c r="E807" s="8"/>
      <c r="F807" s="8"/>
      <c r="G807" s="21"/>
      <c r="H807" s="12"/>
      <c r="I807" s="12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idden="1">
      <c r="A808" s="8"/>
      <c r="B808" s="8"/>
      <c r="C808" s="8"/>
      <c r="D808" s="8"/>
      <c r="E808" s="8"/>
      <c r="F808" s="8"/>
      <c r="G808" s="21"/>
      <c r="H808" s="12"/>
      <c r="I808" s="12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idden="1">
      <c r="A809" s="8"/>
      <c r="B809" s="8"/>
      <c r="C809" s="8"/>
      <c r="D809" s="8"/>
      <c r="E809" s="8"/>
      <c r="F809" s="8"/>
      <c r="G809" s="21"/>
      <c r="H809" s="12"/>
      <c r="I809" s="12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idden="1">
      <c r="A810" s="8"/>
      <c r="B810" s="8"/>
      <c r="C810" s="8"/>
      <c r="D810" s="8"/>
      <c r="E810" s="8"/>
      <c r="F810" s="8"/>
      <c r="G810" s="21"/>
      <c r="H810" s="12"/>
      <c r="I810" s="12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idden="1">
      <c r="A811" s="8"/>
      <c r="B811" s="8"/>
      <c r="C811" s="8"/>
      <c r="D811" s="8"/>
      <c r="E811" s="8"/>
      <c r="F811" s="8"/>
      <c r="G811" s="21"/>
      <c r="H811" s="12"/>
      <c r="I811" s="12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idden="1">
      <c r="A812" s="8"/>
      <c r="B812" s="8"/>
      <c r="C812" s="8"/>
      <c r="D812" s="8"/>
      <c r="E812" s="8"/>
      <c r="F812" s="8"/>
      <c r="G812" s="21"/>
      <c r="H812" s="12"/>
      <c r="I812" s="12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idden="1">
      <c r="A813" s="8"/>
      <c r="B813" s="8"/>
      <c r="C813" s="8"/>
      <c r="D813" s="8"/>
      <c r="E813" s="8"/>
      <c r="F813" s="8"/>
      <c r="G813" s="21"/>
      <c r="H813" s="12"/>
      <c r="I813" s="12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idden="1">
      <c r="A814" s="8"/>
      <c r="B814" s="8"/>
      <c r="C814" s="8"/>
      <c r="D814" s="8"/>
      <c r="E814" s="8"/>
      <c r="F814" s="8"/>
      <c r="G814" s="21"/>
      <c r="H814" s="12"/>
      <c r="I814" s="12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idden="1">
      <c r="A815" s="8"/>
      <c r="B815" s="8"/>
      <c r="C815" s="8"/>
      <c r="D815" s="8"/>
      <c r="E815" s="8"/>
      <c r="F815" s="8"/>
      <c r="G815" s="21"/>
      <c r="H815" s="12"/>
      <c r="I815" s="12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idden="1">
      <c r="A816" s="8"/>
      <c r="B816" s="8"/>
      <c r="C816" s="8"/>
      <c r="D816" s="8"/>
      <c r="E816" s="8"/>
      <c r="F816" s="8"/>
      <c r="G816" s="21"/>
      <c r="H816" s="12"/>
      <c r="I816" s="12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idden="1">
      <c r="A817" s="8"/>
      <c r="B817" s="8"/>
      <c r="C817" s="8"/>
      <c r="D817" s="8"/>
      <c r="E817" s="8"/>
      <c r="F817" s="8"/>
      <c r="G817" s="21"/>
      <c r="H817" s="12"/>
      <c r="I817" s="12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idden="1">
      <c r="A818" s="8"/>
      <c r="B818" s="8"/>
      <c r="C818" s="8"/>
      <c r="D818" s="8"/>
      <c r="E818" s="8"/>
      <c r="F818" s="8"/>
      <c r="G818" s="21"/>
      <c r="H818" s="12"/>
      <c r="I818" s="12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idden="1">
      <c r="A819" s="8"/>
      <c r="B819" s="8"/>
      <c r="C819" s="8"/>
      <c r="D819" s="8"/>
      <c r="E819" s="8"/>
      <c r="F819" s="8"/>
      <c r="G819" s="21"/>
      <c r="H819" s="12"/>
      <c r="I819" s="12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idden="1">
      <c r="A820" s="8"/>
      <c r="B820" s="8"/>
      <c r="C820" s="8"/>
      <c r="D820" s="8"/>
      <c r="E820" s="8"/>
      <c r="F820" s="8"/>
      <c r="G820" s="21"/>
      <c r="H820" s="12"/>
      <c r="I820" s="12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idden="1">
      <c r="A821" s="8"/>
      <c r="B821" s="8"/>
      <c r="C821" s="8"/>
      <c r="D821" s="8"/>
      <c r="E821" s="8"/>
      <c r="F821" s="8"/>
      <c r="G821" s="21"/>
      <c r="H821" s="12"/>
      <c r="I821" s="12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idden="1">
      <c r="A822" s="8"/>
      <c r="B822" s="8"/>
      <c r="C822" s="8"/>
      <c r="D822" s="8"/>
      <c r="E822" s="8"/>
      <c r="F822" s="8"/>
      <c r="G822" s="21"/>
      <c r="H822" s="12"/>
      <c r="I822" s="12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idden="1">
      <c r="A823" s="8"/>
      <c r="B823" s="8"/>
      <c r="C823" s="8"/>
      <c r="D823" s="8"/>
      <c r="E823" s="8"/>
      <c r="F823" s="8"/>
      <c r="G823" s="21"/>
      <c r="H823" s="12"/>
      <c r="I823" s="12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idden="1">
      <c r="A824" s="8"/>
      <c r="B824" s="8"/>
      <c r="C824" s="8"/>
      <c r="D824" s="8"/>
      <c r="E824" s="8"/>
      <c r="F824" s="8"/>
      <c r="G824" s="21"/>
      <c r="H824" s="12"/>
      <c r="I824" s="12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idden="1">
      <c r="A825" s="8"/>
      <c r="B825" s="8"/>
      <c r="C825" s="8"/>
      <c r="D825" s="8"/>
      <c r="E825" s="8"/>
      <c r="F825" s="8"/>
      <c r="G825" s="21"/>
      <c r="H825" s="12"/>
      <c r="I825" s="12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idden="1">
      <c r="A826" s="8"/>
      <c r="B826" s="8"/>
      <c r="C826" s="8"/>
      <c r="D826" s="8"/>
      <c r="E826" s="8"/>
      <c r="F826" s="8"/>
      <c r="G826" s="21"/>
      <c r="H826" s="12"/>
      <c r="I826" s="12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idden="1">
      <c r="A827" s="8"/>
      <c r="B827" s="8"/>
      <c r="C827" s="8"/>
      <c r="D827" s="8"/>
      <c r="E827" s="8"/>
      <c r="F827" s="8"/>
      <c r="G827" s="21"/>
      <c r="H827" s="12"/>
      <c r="I827" s="12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idden="1">
      <c r="A828" s="8"/>
      <c r="B828" s="8"/>
      <c r="C828" s="8"/>
      <c r="D828" s="8"/>
      <c r="E828" s="8"/>
      <c r="F828" s="8"/>
      <c r="G828" s="21"/>
      <c r="H828" s="12"/>
      <c r="I828" s="12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idden="1">
      <c r="A829" s="8"/>
      <c r="B829" s="8"/>
      <c r="C829" s="8"/>
      <c r="D829" s="8"/>
      <c r="E829" s="8"/>
      <c r="F829" s="8"/>
      <c r="G829" s="21"/>
      <c r="H829" s="12"/>
      <c r="I829" s="12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idden="1">
      <c r="A830" s="8"/>
      <c r="B830" s="8"/>
      <c r="C830" s="8"/>
      <c r="D830" s="8"/>
      <c r="E830" s="8"/>
      <c r="F830" s="8"/>
      <c r="G830" s="21"/>
      <c r="H830" s="12"/>
      <c r="I830" s="12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idden="1">
      <c r="A831" s="8"/>
      <c r="B831" s="8"/>
      <c r="C831" s="8"/>
      <c r="D831" s="8"/>
      <c r="E831" s="8"/>
      <c r="F831" s="8"/>
      <c r="G831" s="21"/>
      <c r="H831" s="12"/>
      <c r="I831" s="12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idden="1">
      <c r="A832" s="8"/>
      <c r="B832" s="8"/>
      <c r="C832" s="8"/>
      <c r="D832" s="8"/>
      <c r="E832" s="8"/>
      <c r="F832" s="8"/>
      <c r="G832" s="21"/>
      <c r="H832" s="12"/>
      <c r="I832" s="12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idden="1">
      <c r="A833" s="8"/>
      <c r="B833" s="8"/>
      <c r="C833" s="8"/>
      <c r="D833" s="8"/>
      <c r="E833" s="8"/>
      <c r="F833" s="8"/>
      <c r="G833" s="21"/>
      <c r="H833" s="12"/>
      <c r="I833" s="12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idden="1">
      <c r="A834" s="8"/>
      <c r="B834" s="8"/>
      <c r="C834" s="8"/>
      <c r="D834" s="8"/>
      <c r="E834" s="8"/>
      <c r="F834" s="8"/>
      <c r="G834" s="21"/>
      <c r="H834" s="12"/>
      <c r="I834" s="12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idden="1">
      <c r="A835" s="8"/>
      <c r="B835" s="8"/>
      <c r="C835" s="8"/>
      <c r="D835" s="8"/>
      <c r="E835" s="8"/>
      <c r="F835" s="8"/>
      <c r="G835" s="21"/>
      <c r="H835" s="12"/>
      <c r="I835" s="12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idden="1">
      <c r="A836" s="8"/>
      <c r="B836" s="8"/>
      <c r="C836" s="8"/>
      <c r="D836" s="8"/>
      <c r="E836" s="8"/>
      <c r="F836" s="8"/>
      <c r="G836" s="21"/>
      <c r="H836" s="12"/>
      <c r="I836" s="12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idden="1">
      <c r="A837" s="8"/>
      <c r="B837" s="8"/>
      <c r="C837" s="8"/>
      <c r="D837" s="8"/>
      <c r="E837" s="8"/>
      <c r="F837" s="8"/>
      <c r="G837" s="21"/>
      <c r="H837" s="12"/>
      <c r="I837" s="12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idden="1">
      <c r="A838" s="8"/>
      <c r="B838" s="8"/>
      <c r="C838" s="8"/>
      <c r="D838" s="8"/>
      <c r="E838" s="8"/>
      <c r="F838" s="8"/>
      <c r="G838" s="21"/>
      <c r="H838" s="12"/>
      <c r="I838" s="12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idden="1">
      <c r="A839" s="8"/>
      <c r="B839" s="8"/>
      <c r="C839" s="8"/>
      <c r="D839" s="8"/>
      <c r="E839" s="8"/>
      <c r="F839" s="8"/>
      <c r="G839" s="21"/>
      <c r="H839" s="12"/>
      <c r="I839" s="12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idden="1">
      <c r="A840" s="8"/>
      <c r="B840" s="8"/>
      <c r="C840" s="8"/>
      <c r="D840" s="8"/>
      <c r="E840" s="8"/>
      <c r="F840" s="8"/>
      <c r="G840" s="21"/>
      <c r="H840" s="12"/>
      <c r="I840" s="12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idden="1">
      <c r="A841" s="8"/>
      <c r="B841" s="8"/>
      <c r="C841" s="8"/>
      <c r="D841" s="8"/>
      <c r="E841" s="8"/>
      <c r="F841" s="8"/>
      <c r="G841" s="21"/>
      <c r="H841" s="12"/>
      <c r="I841" s="12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idden="1">
      <c r="A842" s="8"/>
      <c r="B842" s="8"/>
      <c r="C842" s="8"/>
      <c r="D842" s="8"/>
      <c r="E842" s="8"/>
      <c r="F842" s="8"/>
      <c r="G842" s="21"/>
      <c r="H842" s="12"/>
      <c r="I842" s="12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idden="1">
      <c r="A843" s="8"/>
      <c r="B843" s="8"/>
      <c r="C843" s="8"/>
      <c r="D843" s="8"/>
      <c r="E843" s="8"/>
      <c r="F843" s="8"/>
      <c r="G843" s="21"/>
      <c r="H843" s="12"/>
      <c r="I843" s="12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idden="1">
      <c r="A844" s="8"/>
      <c r="B844" s="8"/>
      <c r="C844" s="8"/>
      <c r="D844" s="8"/>
      <c r="E844" s="8"/>
      <c r="F844" s="8"/>
      <c r="G844" s="21"/>
      <c r="H844" s="12"/>
      <c r="I844" s="12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idden="1">
      <c r="A845" s="8"/>
      <c r="B845" s="8"/>
      <c r="C845" s="8"/>
      <c r="D845" s="8"/>
      <c r="E845" s="8"/>
      <c r="F845" s="8"/>
      <c r="G845" s="21"/>
      <c r="H845" s="12"/>
      <c r="I845" s="12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idden="1">
      <c r="A846" s="8"/>
      <c r="B846" s="8"/>
      <c r="C846" s="8"/>
      <c r="D846" s="8"/>
      <c r="E846" s="8"/>
      <c r="F846" s="8"/>
      <c r="G846" s="21"/>
      <c r="H846" s="12"/>
      <c r="I846" s="12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idden="1">
      <c r="A847" s="8"/>
      <c r="B847" s="8"/>
      <c r="C847" s="8"/>
      <c r="D847" s="8"/>
      <c r="E847" s="8"/>
      <c r="F847" s="8"/>
      <c r="G847" s="21"/>
      <c r="H847" s="12"/>
      <c r="I847" s="12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idden="1">
      <c r="A848" s="8"/>
      <c r="B848" s="8"/>
      <c r="C848" s="8"/>
      <c r="D848" s="8"/>
      <c r="E848" s="8"/>
      <c r="F848" s="8"/>
      <c r="G848" s="21"/>
      <c r="H848" s="12"/>
      <c r="I848" s="12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idden="1">
      <c r="A849" s="8"/>
      <c r="B849" s="8"/>
      <c r="C849" s="8"/>
      <c r="D849" s="8"/>
      <c r="E849" s="8"/>
      <c r="F849" s="8"/>
      <c r="G849" s="21"/>
      <c r="H849" s="12"/>
      <c r="I849" s="12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idden="1">
      <c r="A850" s="8"/>
      <c r="B850" s="8"/>
      <c r="C850" s="8"/>
      <c r="D850" s="8"/>
      <c r="E850" s="8"/>
      <c r="F850" s="8"/>
      <c r="G850" s="21"/>
      <c r="H850" s="12"/>
      <c r="I850" s="12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idden="1">
      <c r="A851" s="8"/>
      <c r="B851" s="8"/>
      <c r="C851" s="8"/>
      <c r="D851" s="8"/>
      <c r="E851" s="8"/>
      <c r="F851" s="8"/>
      <c r="G851" s="21"/>
      <c r="H851" s="12"/>
      <c r="I851" s="12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idden="1">
      <c r="A852" s="8"/>
      <c r="B852" s="8"/>
      <c r="C852" s="8"/>
      <c r="D852" s="8"/>
      <c r="E852" s="8"/>
      <c r="F852" s="8"/>
      <c r="G852" s="21"/>
      <c r="H852" s="12"/>
      <c r="I852" s="12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idden="1">
      <c r="A853" s="8"/>
      <c r="B853" s="8"/>
      <c r="C853" s="8"/>
      <c r="D853" s="8"/>
      <c r="E853" s="8"/>
      <c r="F853" s="8"/>
      <c r="G853" s="21"/>
      <c r="H853" s="12"/>
      <c r="I853" s="12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idden="1">
      <c r="A854" s="8"/>
      <c r="B854" s="8"/>
      <c r="C854" s="8"/>
      <c r="D854" s="8"/>
      <c r="E854" s="8"/>
      <c r="F854" s="8"/>
      <c r="G854" s="21"/>
      <c r="H854" s="12"/>
      <c r="I854" s="12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idden="1">
      <c r="A855" s="8"/>
      <c r="B855" s="8"/>
      <c r="C855" s="8"/>
      <c r="D855" s="8"/>
      <c r="E855" s="8"/>
      <c r="F855" s="8"/>
      <c r="G855" s="21"/>
      <c r="H855" s="12"/>
      <c r="I855" s="12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idden="1">
      <c r="A856" s="8"/>
      <c r="B856" s="8"/>
      <c r="C856" s="8"/>
      <c r="D856" s="8"/>
      <c r="E856" s="8"/>
      <c r="F856" s="8"/>
      <c r="G856" s="21"/>
      <c r="H856" s="12"/>
      <c r="I856" s="12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idden="1">
      <c r="A857" s="8"/>
      <c r="B857" s="8"/>
      <c r="C857" s="8"/>
      <c r="D857" s="8"/>
      <c r="E857" s="8"/>
      <c r="F857" s="8"/>
      <c r="G857" s="21"/>
      <c r="H857" s="12"/>
      <c r="I857" s="12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idden="1">
      <c r="A858" s="8"/>
      <c r="B858" s="8"/>
      <c r="C858" s="8"/>
      <c r="D858" s="8"/>
      <c r="E858" s="8"/>
      <c r="F858" s="8"/>
      <c r="G858" s="21"/>
      <c r="H858" s="12"/>
      <c r="I858" s="12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idden="1">
      <c r="A859" s="8"/>
      <c r="B859" s="8"/>
      <c r="C859" s="8"/>
      <c r="D859" s="8"/>
      <c r="E859" s="8"/>
      <c r="F859" s="8"/>
      <c r="G859" s="21"/>
      <c r="H859" s="12"/>
      <c r="I859" s="12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idden="1">
      <c r="A860" s="8"/>
      <c r="B860" s="8"/>
      <c r="C860" s="8"/>
      <c r="D860" s="8"/>
      <c r="E860" s="8"/>
      <c r="F860" s="8"/>
      <c r="G860" s="21"/>
      <c r="H860" s="12"/>
      <c r="I860" s="12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idden="1">
      <c r="A861" s="8"/>
      <c r="B861" s="8"/>
      <c r="C861" s="8"/>
      <c r="D861" s="8"/>
      <c r="E861" s="8"/>
      <c r="F861" s="8"/>
      <c r="G861" s="21"/>
      <c r="H861" s="12"/>
      <c r="I861" s="12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idden="1">
      <c r="A862" s="8"/>
      <c r="B862" s="8"/>
      <c r="C862" s="8"/>
      <c r="D862" s="8"/>
      <c r="E862" s="8"/>
      <c r="F862" s="8"/>
      <c r="G862" s="21"/>
      <c r="H862" s="12"/>
      <c r="I862" s="12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idden="1">
      <c r="A863" s="8"/>
      <c r="B863" s="8"/>
      <c r="C863" s="8"/>
      <c r="D863" s="8"/>
      <c r="E863" s="8"/>
      <c r="F863" s="8"/>
      <c r="G863" s="21"/>
      <c r="H863" s="12"/>
      <c r="I863" s="12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idden="1">
      <c r="A864" s="8"/>
      <c r="B864" s="8"/>
      <c r="C864" s="8"/>
      <c r="D864" s="8"/>
      <c r="E864" s="8"/>
      <c r="F864" s="8"/>
      <c r="G864" s="21"/>
      <c r="H864" s="12"/>
      <c r="I864" s="12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idden="1">
      <c r="A865" s="8"/>
      <c r="B865" s="8"/>
      <c r="C865" s="8"/>
      <c r="D865" s="8"/>
      <c r="E865" s="8"/>
      <c r="F865" s="8"/>
      <c r="G865" s="21"/>
      <c r="H865" s="12"/>
      <c r="I865" s="12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idden="1">
      <c r="A866" s="8"/>
      <c r="B866" s="8"/>
      <c r="C866" s="8"/>
      <c r="D866" s="8"/>
      <c r="E866" s="8"/>
      <c r="F866" s="8"/>
      <c r="G866" s="21"/>
      <c r="H866" s="12"/>
      <c r="I866" s="12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idden="1">
      <c r="A867" s="8"/>
      <c r="B867" s="8"/>
      <c r="C867" s="8"/>
      <c r="D867" s="8"/>
      <c r="E867" s="8"/>
      <c r="F867" s="8"/>
      <c r="G867" s="21"/>
      <c r="H867" s="12"/>
      <c r="I867" s="12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idden="1">
      <c r="A868" s="8"/>
      <c r="B868" s="8"/>
      <c r="C868" s="8"/>
      <c r="D868" s="8"/>
      <c r="E868" s="8"/>
      <c r="F868" s="8"/>
      <c r="G868" s="21"/>
      <c r="H868" s="12"/>
      <c r="I868" s="12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idden="1">
      <c r="A869" s="8"/>
      <c r="B869" s="8"/>
      <c r="C869" s="8"/>
      <c r="D869" s="8"/>
      <c r="E869" s="8"/>
      <c r="F869" s="8"/>
      <c r="G869" s="21"/>
      <c r="H869" s="12"/>
      <c r="I869" s="12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idden="1">
      <c r="A870" s="8"/>
      <c r="B870" s="8"/>
      <c r="C870" s="8"/>
      <c r="D870" s="8"/>
      <c r="E870" s="8"/>
      <c r="F870" s="8"/>
      <c r="G870" s="21"/>
      <c r="H870" s="12"/>
      <c r="I870" s="12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idden="1">
      <c r="A871" s="8"/>
      <c r="B871" s="8"/>
      <c r="C871" s="8"/>
      <c r="D871" s="8"/>
      <c r="E871" s="8"/>
      <c r="F871" s="8"/>
      <c r="G871" s="21"/>
      <c r="H871" s="12"/>
      <c r="I871" s="12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idden="1">
      <c r="A872" s="8"/>
      <c r="B872" s="8"/>
      <c r="C872" s="8"/>
      <c r="D872" s="8"/>
      <c r="E872" s="8"/>
      <c r="F872" s="8"/>
      <c r="G872" s="21"/>
      <c r="H872" s="12"/>
      <c r="I872" s="12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idden="1">
      <c r="A873" s="8"/>
      <c r="B873" s="8"/>
      <c r="C873" s="8"/>
      <c r="D873" s="8"/>
      <c r="E873" s="8"/>
      <c r="F873" s="8"/>
      <c r="G873" s="21"/>
      <c r="H873" s="12"/>
      <c r="I873" s="12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idden="1">
      <c r="A874" s="8"/>
      <c r="B874" s="8"/>
      <c r="C874" s="8"/>
      <c r="D874" s="8"/>
      <c r="E874" s="8"/>
      <c r="F874" s="8"/>
      <c r="G874" s="21"/>
      <c r="H874" s="12"/>
      <c r="I874" s="12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idden="1">
      <c r="A875" s="8"/>
      <c r="B875" s="8"/>
      <c r="C875" s="8"/>
      <c r="D875" s="8"/>
      <c r="E875" s="8"/>
      <c r="F875" s="8"/>
      <c r="G875" s="21"/>
      <c r="H875" s="12"/>
      <c r="I875" s="12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idden="1">
      <c r="A876" s="8"/>
      <c r="B876" s="8"/>
      <c r="C876" s="8"/>
      <c r="D876" s="8"/>
      <c r="E876" s="8"/>
      <c r="F876" s="8"/>
      <c r="G876" s="21"/>
      <c r="H876" s="12"/>
      <c r="I876" s="12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idden="1">
      <c r="A877" s="8"/>
      <c r="B877" s="8"/>
      <c r="C877" s="8"/>
      <c r="D877" s="8"/>
      <c r="E877" s="8"/>
      <c r="F877" s="8"/>
      <c r="G877" s="21"/>
      <c r="H877" s="12"/>
      <c r="I877" s="12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idden="1">
      <c r="A878" s="8"/>
      <c r="B878" s="8"/>
      <c r="C878" s="8"/>
      <c r="D878" s="8"/>
      <c r="E878" s="8"/>
      <c r="F878" s="8"/>
      <c r="G878" s="21"/>
      <c r="H878" s="12"/>
      <c r="I878" s="12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idden="1">
      <c r="A879" s="8"/>
      <c r="B879" s="8"/>
      <c r="C879" s="8"/>
      <c r="D879" s="8"/>
      <c r="E879" s="8"/>
      <c r="F879" s="8"/>
      <c r="G879" s="21"/>
      <c r="H879" s="12"/>
      <c r="I879" s="12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idden="1">
      <c r="A880" s="8"/>
      <c r="B880" s="8"/>
      <c r="C880" s="8"/>
      <c r="D880" s="8"/>
      <c r="E880" s="8"/>
      <c r="F880" s="8"/>
      <c r="G880" s="21"/>
      <c r="H880" s="12"/>
      <c r="I880" s="12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idden="1">
      <c r="A881" s="8"/>
      <c r="B881" s="8"/>
      <c r="C881" s="8"/>
      <c r="D881" s="8"/>
      <c r="E881" s="8"/>
      <c r="F881" s="8"/>
      <c r="G881" s="21"/>
      <c r="H881" s="12"/>
      <c r="I881" s="12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idden="1">
      <c r="A882" s="8"/>
      <c r="B882" s="8"/>
      <c r="C882" s="8"/>
      <c r="D882" s="8"/>
      <c r="E882" s="8"/>
      <c r="F882" s="8"/>
      <c r="G882" s="21"/>
      <c r="H882" s="12"/>
      <c r="I882" s="12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idden="1">
      <c r="A883" s="8"/>
      <c r="B883" s="8"/>
      <c r="C883" s="8"/>
      <c r="D883" s="8"/>
      <c r="E883" s="8"/>
      <c r="F883" s="8"/>
      <c r="G883" s="21"/>
      <c r="H883" s="12"/>
      <c r="I883" s="12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idden="1">
      <c r="A884" s="8"/>
      <c r="B884" s="8"/>
      <c r="C884" s="8"/>
      <c r="D884" s="8"/>
      <c r="E884" s="8"/>
      <c r="F884" s="8"/>
      <c r="G884" s="21"/>
      <c r="H884" s="12"/>
      <c r="I884" s="12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idden="1">
      <c r="A885" s="8"/>
      <c r="B885" s="8"/>
      <c r="C885" s="8"/>
      <c r="D885" s="8"/>
      <c r="E885" s="8"/>
      <c r="F885" s="8"/>
      <c r="G885" s="21"/>
      <c r="H885" s="12"/>
      <c r="I885" s="12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idden="1">
      <c r="A886" s="8"/>
      <c r="B886" s="8"/>
      <c r="C886" s="8"/>
      <c r="D886" s="8"/>
      <c r="E886" s="8"/>
      <c r="F886" s="8"/>
      <c r="G886" s="21"/>
      <c r="H886" s="12"/>
      <c r="I886" s="12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idden="1">
      <c r="A887" s="8"/>
      <c r="B887" s="8"/>
      <c r="C887" s="8"/>
      <c r="D887" s="8"/>
      <c r="E887" s="8"/>
      <c r="F887" s="8"/>
      <c r="G887" s="21"/>
      <c r="H887" s="12"/>
      <c r="I887" s="12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idden="1">
      <c r="A888" s="8"/>
      <c r="B888" s="8"/>
      <c r="C888" s="8"/>
      <c r="D888" s="8"/>
      <c r="E888" s="8"/>
      <c r="F888" s="8"/>
      <c r="G888" s="21"/>
      <c r="H888" s="12"/>
      <c r="I888" s="12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idden="1">
      <c r="A889" s="8"/>
      <c r="B889" s="8"/>
      <c r="C889" s="8"/>
      <c r="D889" s="8"/>
      <c r="E889" s="8"/>
      <c r="F889" s="8"/>
      <c r="G889" s="21"/>
      <c r="H889" s="12"/>
      <c r="I889" s="12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idden="1">
      <c r="A890" s="8"/>
      <c r="B890" s="8"/>
      <c r="C890" s="8"/>
      <c r="D890" s="8"/>
      <c r="E890" s="8"/>
      <c r="F890" s="8"/>
      <c r="G890" s="21"/>
      <c r="H890" s="12"/>
      <c r="I890" s="12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idden="1">
      <c r="A891" s="8"/>
      <c r="B891" s="8"/>
      <c r="C891" s="8"/>
      <c r="D891" s="8"/>
      <c r="E891" s="8"/>
      <c r="F891" s="8"/>
      <c r="G891" s="21"/>
      <c r="H891" s="12"/>
      <c r="I891" s="12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idden="1">
      <c r="A892" s="8"/>
      <c r="B892" s="8"/>
      <c r="C892" s="8"/>
      <c r="D892" s="8"/>
      <c r="E892" s="8"/>
      <c r="F892" s="8"/>
      <c r="G892" s="21"/>
      <c r="H892" s="12"/>
      <c r="I892" s="12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idden="1">
      <c r="A893" s="8"/>
      <c r="B893" s="8"/>
      <c r="C893" s="8"/>
      <c r="D893" s="8"/>
      <c r="E893" s="8"/>
      <c r="F893" s="8"/>
      <c r="G893" s="21"/>
      <c r="H893" s="12"/>
      <c r="I893" s="12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idden="1">
      <c r="A894" s="8"/>
      <c r="B894" s="8"/>
      <c r="C894" s="8"/>
      <c r="D894" s="8"/>
      <c r="E894" s="8"/>
      <c r="F894" s="8"/>
      <c r="G894" s="21"/>
      <c r="H894" s="12"/>
      <c r="I894" s="12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idden="1">
      <c r="A895" s="8"/>
      <c r="B895" s="8"/>
      <c r="C895" s="8"/>
      <c r="D895" s="8"/>
      <c r="E895" s="8"/>
      <c r="F895" s="8"/>
      <c r="G895" s="21"/>
      <c r="H895" s="12"/>
      <c r="I895" s="12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idden="1">
      <c r="A896" s="8"/>
      <c r="B896" s="8"/>
      <c r="C896" s="8"/>
      <c r="D896" s="8"/>
      <c r="E896" s="8"/>
      <c r="F896" s="8"/>
      <c r="G896" s="21"/>
      <c r="H896" s="12"/>
      <c r="I896" s="12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idden="1">
      <c r="A897" s="8"/>
      <c r="B897" s="8"/>
      <c r="C897" s="8"/>
      <c r="D897" s="8"/>
      <c r="E897" s="8"/>
      <c r="F897" s="8"/>
      <c r="G897" s="21"/>
      <c r="H897" s="12"/>
      <c r="I897" s="12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idden="1">
      <c r="A898" s="8"/>
      <c r="B898" s="8"/>
      <c r="C898" s="8"/>
      <c r="D898" s="8"/>
      <c r="E898" s="8"/>
      <c r="F898" s="8"/>
      <c r="G898" s="21"/>
      <c r="H898" s="12"/>
      <c r="I898" s="12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idden="1">
      <c r="A899" s="8"/>
      <c r="B899" s="8"/>
      <c r="C899" s="8"/>
      <c r="D899" s="8"/>
      <c r="E899" s="8"/>
      <c r="F899" s="8"/>
      <c r="G899" s="21"/>
      <c r="H899" s="12"/>
      <c r="I899" s="12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idden="1">
      <c r="A900" s="8"/>
      <c r="B900" s="8"/>
      <c r="C900" s="8"/>
      <c r="D900" s="8"/>
      <c r="E900" s="8"/>
      <c r="F900" s="8"/>
      <c r="G900" s="21"/>
      <c r="H900" s="12"/>
      <c r="I900" s="12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idden="1">
      <c r="A901" s="8"/>
      <c r="B901" s="8"/>
      <c r="C901" s="8"/>
      <c r="D901" s="8"/>
      <c r="E901" s="8"/>
      <c r="F901" s="8"/>
      <c r="G901" s="21"/>
      <c r="H901" s="12"/>
      <c r="I901" s="12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idden="1">
      <c r="A902" s="8"/>
      <c r="B902" s="8"/>
      <c r="C902" s="8"/>
      <c r="D902" s="8"/>
      <c r="E902" s="8"/>
      <c r="F902" s="8"/>
      <c r="G902" s="21"/>
      <c r="H902" s="12"/>
      <c r="I902" s="12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idden="1">
      <c r="A903" s="8"/>
      <c r="B903" s="8"/>
      <c r="C903" s="8"/>
      <c r="D903" s="8"/>
      <c r="E903" s="8"/>
      <c r="F903" s="8"/>
      <c r="G903" s="21"/>
      <c r="H903" s="12"/>
      <c r="I903" s="12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idden="1">
      <c r="A904" s="8"/>
      <c r="B904" s="8"/>
      <c r="C904" s="8"/>
      <c r="D904" s="8"/>
      <c r="E904" s="8"/>
      <c r="F904" s="8"/>
      <c r="G904" s="21"/>
      <c r="H904" s="12"/>
      <c r="I904" s="12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idden="1">
      <c r="A905" s="8"/>
      <c r="B905" s="8"/>
      <c r="C905" s="8"/>
      <c r="D905" s="8"/>
      <c r="E905" s="8"/>
      <c r="F905" s="8"/>
      <c r="G905" s="21"/>
      <c r="H905" s="12"/>
      <c r="I905" s="12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idden="1">
      <c r="A906" s="8"/>
      <c r="B906" s="8"/>
      <c r="C906" s="8"/>
      <c r="D906" s="8"/>
      <c r="E906" s="8"/>
      <c r="F906" s="8"/>
      <c r="G906" s="21"/>
      <c r="H906" s="12"/>
      <c r="I906" s="12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idden="1">
      <c r="A907" s="8"/>
      <c r="B907" s="8"/>
      <c r="C907" s="8"/>
      <c r="D907" s="8"/>
      <c r="E907" s="8"/>
      <c r="F907" s="8"/>
      <c r="G907" s="21"/>
      <c r="H907" s="12"/>
      <c r="I907" s="12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idden="1">
      <c r="A908" s="8"/>
      <c r="B908" s="8"/>
      <c r="C908" s="8"/>
      <c r="D908" s="8"/>
      <c r="E908" s="8"/>
      <c r="F908" s="8"/>
      <c r="G908" s="21"/>
      <c r="H908" s="12"/>
      <c r="I908" s="12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idden="1">
      <c r="A909" s="8"/>
      <c r="B909" s="8"/>
      <c r="C909" s="8"/>
      <c r="D909" s="8"/>
      <c r="E909" s="8"/>
      <c r="F909" s="8"/>
      <c r="G909" s="21"/>
      <c r="H909" s="12"/>
      <c r="I909" s="12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idden="1">
      <c r="A910" s="8"/>
      <c r="B910" s="8"/>
      <c r="C910" s="8"/>
      <c r="D910" s="8"/>
      <c r="E910" s="8"/>
      <c r="F910" s="8"/>
      <c r="G910" s="21"/>
      <c r="H910" s="12"/>
      <c r="I910" s="12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idden="1">
      <c r="A911" s="8"/>
      <c r="B911" s="8"/>
      <c r="C911" s="8"/>
      <c r="D911" s="8"/>
      <c r="E911" s="8"/>
      <c r="F911" s="8"/>
      <c r="G911" s="21"/>
      <c r="H911" s="12"/>
      <c r="I911" s="12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idden="1">
      <c r="A912" s="8"/>
      <c r="B912" s="8"/>
      <c r="C912" s="8"/>
      <c r="D912" s="8"/>
      <c r="E912" s="8"/>
      <c r="F912" s="8"/>
      <c r="G912" s="21"/>
      <c r="H912" s="12"/>
      <c r="I912" s="12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idden="1">
      <c r="A913" s="8"/>
      <c r="B913" s="8"/>
      <c r="C913" s="8"/>
      <c r="D913" s="8"/>
      <c r="E913" s="8"/>
      <c r="F913" s="8"/>
      <c r="G913" s="21"/>
      <c r="H913" s="12"/>
      <c r="I913" s="12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idden="1">
      <c r="A914" s="8"/>
      <c r="B914" s="8"/>
      <c r="C914" s="8"/>
      <c r="D914" s="8"/>
      <c r="E914" s="8"/>
      <c r="F914" s="8"/>
      <c r="G914" s="21"/>
      <c r="H914" s="12"/>
      <c r="I914" s="12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idden="1">
      <c r="A915" s="8"/>
      <c r="B915" s="8"/>
      <c r="C915" s="8"/>
      <c r="D915" s="8"/>
      <c r="E915" s="8"/>
      <c r="F915" s="8"/>
      <c r="G915" s="21"/>
      <c r="H915" s="12"/>
      <c r="I915" s="12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idden="1">
      <c r="A916" s="8"/>
      <c r="B916" s="8"/>
      <c r="C916" s="8"/>
      <c r="D916" s="8"/>
      <c r="E916" s="8"/>
      <c r="F916" s="8"/>
      <c r="G916" s="21"/>
      <c r="H916" s="12"/>
      <c r="I916" s="12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idden="1">
      <c r="A917" s="8"/>
      <c r="B917" s="8"/>
      <c r="C917" s="8"/>
      <c r="D917" s="8"/>
      <c r="E917" s="8"/>
      <c r="F917" s="8"/>
      <c r="G917" s="21"/>
      <c r="H917" s="12"/>
      <c r="I917" s="12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idden="1">
      <c r="A918" s="8"/>
      <c r="B918" s="8"/>
      <c r="C918" s="8"/>
      <c r="D918" s="8"/>
      <c r="E918" s="8"/>
      <c r="F918" s="8"/>
      <c r="G918" s="21"/>
      <c r="H918" s="12"/>
      <c r="I918" s="12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idden="1">
      <c r="A919" s="8"/>
      <c r="B919" s="8"/>
      <c r="C919" s="8"/>
      <c r="D919" s="8"/>
      <c r="E919" s="8"/>
      <c r="F919" s="8"/>
      <c r="G919" s="21"/>
      <c r="H919" s="12"/>
      <c r="I919" s="12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idden="1">
      <c r="A920" s="8"/>
      <c r="B920" s="8"/>
      <c r="C920" s="8"/>
      <c r="D920" s="8"/>
      <c r="E920" s="8"/>
      <c r="F920" s="8"/>
      <c r="G920" s="21"/>
      <c r="H920" s="12"/>
      <c r="I920" s="12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idden="1">
      <c r="A921" s="8"/>
      <c r="B921" s="8"/>
      <c r="C921" s="8"/>
      <c r="D921" s="8"/>
      <c r="E921" s="8"/>
      <c r="F921" s="8"/>
      <c r="G921" s="21"/>
      <c r="H921" s="12"/>
      <c r="I921" s="12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idden="1">
      <c r="A922" s="8"/>
      <c r="B922" s="8"/>
      <c r="C922" s="8"/>
      <c r="D922" s="8"/>
      <c r="E922" s="8"/>
      <c r="F922" s="8"/>
      <c r="G922" s="21"/>
      <c r="H922" s="12"/>
      <c r="I922" s="12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idden="1">
      <c r="A923" s="8"/>
      <c r="B923" s="8"/>
      <c r="C923" s="8"/>
      <c r="D923" s="8"/>
      <c r="E923" s="8"/>
      <c r="F923" s="8"/>
      <c r="G923" s="21"/>
      <c r="H923" s="12"/>
      <c r="I923" s="12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idden="1">
      <c r="A924" s="8"/>
      <c r="B924" s="8"/>
      <c r="C924" s="8"/>
      <c r="D924" s="8"/>
      <c r="E924" s="8"/>
      <c r="F924" s="8"/>
      <c r="G924" s="21"/>
      <c r="H924" s="12"/>
      <c r="I924" s="12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idden="1">
      <c r="A925" s="8"/>
      <c r="B925" s="8"/>
      <c r="C925" s="8"/>
      <c r="D925" s="8"/>
      <c r="E925" s="8"/>
      <c r="F925" s="8"/>
      <c r="G925" s="21"/>
      <c r="H925" s="12"/>
      <c r="I925" s="12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idden="1">
      <c r="A926" s="8"/>
      <c r="B926" s="8"/>
      <c r="C926" s="8"/>
      <c r="D926" s="8"/>
      <c r="E926" s="8"/>
      <c r="F926" s="8"/>
      <c r="G926" s="21"/>
      <c r="H926" s="12"/>
      <c r="I926" s="12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idden="1">
      <c r="A927" s="8"/>
      <c r="B927" s="8"/>
      <c r="C927" s="8"/>
      <c r="D927" s="8"/>
      <c r="E927" s="8"/>
      <c r="F927" s="8"/>
      <c r="G927" s="21"/>
      <c r="H927" s="12"/>
      <c r="I927" s="12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idden="1">
      <c r="A928" s="8"/>
      <c r="B928" s="8"/>
      <c r="C928" s="8"/>
      <c r="D928" s="8"/>
      <c r="E928" s="8"/>
      <c r="F928" s="8"/>
      <c r="G928" s="21"/>
      <c r="H928" s="12"/>
      <c r="I928" s="12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idden="1">
      <c r="A929" s="8"/>
      <c r="B929" s="8"/>
      <c r="C929" s="8"/>
      <c r="D929" s="8"/>
      <c r="E929" s="8"/>
      <c r="F929" s="8"/>
      <c r="G929" s="21"/>
      <c r="H929" s="12"/>
      <c r="I929" s="12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idden="1">
      <c r="A930" s="8"/>
      <c r="B930" s="8"/>
      <c r="C930" s="8"/>
      <c r="D930" s="8"/>
      <c r="E930" s="8"/>
      <c r="F930" s="8"/>
      <c r="G930" s="21"/>
      <c r="H930" s="12"/>
      <c r="I930" s="12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idden="1">
      <c r="A931" s="8"/>
      <c r="B931" s="8"/>
      <c r="C931" s="8"/>
      <c r="D931" s="8"/>
      <c r="E931" s="8"/>
      <c r="F931" s="8"/>
      <c r="G931" s="21"/>
      <c r="H931" s="12"/>
      <c r="I931" s="12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idden="1">
      <c r="A932" s="8"/>
      <c r="B932" s="8"/>
      <c r="C932" s="8"/>
      <c r="D932" s="8"/>
      <c r="E932" s="8"/>
      <c r="F932" s="8"/>
      <c r="G932" s="21"/>
      <c r="H932" s="12"/>
      <c r="I932" s="12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idden="1">
      <c r="A933" s="8"/>
      <c r="B933" s="8"/>
      <c r="C933" s="8"/>
      <c r="D933" s="8"/>
      <c r="E933" s="8"/>
      <c r="F933" s="8"/>
      <c r="G933" s="21"/>
      <c r="H933" s="12"/>
      <c r="I933" s="12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idden="1">
      <c r="A934" s="8"/>
      <c r="B934" s="8"/>
      <c r="C934" s="8"/>
      <c r="D934" s="8"/>
      <c r="E934" s="8"/>
      <c r="F934" s="8"/>
      <c r="G934" s="21"/>
      <c r="H934" s="12"/>
      <c r="I934" s="12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idden="1">
      <c r="A935" s="8"/>
      <c r="B935" s="8"/>
      <c r="C935" s="8"/>
      <c r="D935" s="8"/>
      <c r="E935" s="8"/>
      <c r="F935" s="8"/>
      <c r="G935" s="21"/>
      <c r="H935" s="12"/>
      <c r="I935" s="12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idden="1">
      <c r="A936" s="8"/>
      <c r="B936" s="8"/>
      <c r="C936" s="8"/>
      <c r="D936" s="8"/>
      <c r="E936" s="8"/>
      <c r="F936" s="8"/>
      <c r="G936" s="21"/>
      <c r="H936" s="12"/>
      <c r="I936" s="12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idden="1">
      <c r="A937" s="8"/>
      <c r="B937" s="8"/>
      <c r="C937" s="8"/>
      <c r="D937" s="8"/>
      <c r="E937" s="8"/>
      <c r="F937" s="8"/>
      <c r="G937" s="21"/>
      <c r="H937" s="12"/>
      <c r="I937" s="12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idden="1">
      <c r="A938" s="8"/>
      <c r="B938" s="8"/>
      <c r="C938" s="8"/>
      <c r="D938" s="8"/>
      <c r="E938" s="8"/>
      <c r="F938" s="8"/>
      <c r="G938" s="21"/>
      <c r="H938" s="12"/>
      <c r="I938" s="12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idden="1">
      <c r="A939" s="8"/>
      <c r="B939" s="8"/>
      <c r="C939" s="8"/>
      <c r="D939" s="8"/>
      <c r="E939" s="8"/>
      <c r="F939" s="8"/>
      <c r="G939" s="21"/>
      <c r="H939" s="12"/>
      <c r="I939" s="12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idden="1">
      <c r="A940" s="8"/>
      <c r="B940" s="8"/>
      <c r="C940" s="8"/>
      <c r="D940" s="8"/>
      <c r="E940" s="8"/>
      <c r="F940" s="8"/>
      <c r="G940" s="21"/>
      <c r="H940" s="12"/>
      <c r="I940" s="12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idden="1">
      <c r="A941" s="8"/>
      <c r="B941" s="8"/>
      <c r="C941" s="8"/>
      <c r="D941" s="8"/>
      <c r="E941" s="8"/>
      <c r="F941" s="8"/>
      <c r="G941" s="21"/>
      <c r="H941" s="12"/>
      <c r="I941" s="12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idden="1">
      <c r="A942" s="8"/>
      <c r="B942" s="8"/>
      <c r="C942" s="8"/>
      <c r="D942" s="8"/>
      <c r="E942" s="8"/>
      <c r="F942" s="8"/>
      <c r="G942" s="21"/>
      <c r="H942" s="12"/>
      <c r="I942" s="12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idden="1">
      <c r="A943" s="8"/>
      <c r="B943" s="8"/>
      <c r="C943" s="8"/>
      <c r="D943" s="8"/>
      <c r="E943" s="8"/>
      <c r="F943" s="8"/>
      <c r="G943" s="21"/>
      <c r="H943" s="12"/>
      <c r="I943" s="12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idden="1">
      <c r="A944" s="8"/>
      <c r="B944" s="8"/>
      <c r="C944" s="8"/>
      <c r="D944" s="8"/>
      <c r="E944" s="8"/>
      <c r="F944" s="8"/>
      <c r="G944" s="21"/>
      <c r="H944" s="12"/>
      <c r="I944" s="12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idden="1">
      <c r="A945" s="8"/>
      <c r="B945" s="8"/>
      <c r="C945" s="8"/>
      <c r="D945" s="8"/>
      <c r="E945" s="8"/>
      <c r="F945" s="8"/>
      <c r="G945" s="21"/>
      <c r="H945" s="12"/>
      <c r="I945" s="12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idden="1">
      <c r="A946" s="8"/>
      <c r="B946" s="8"/>
      <c r="C946" s="8"/>
      <c r="D946" s="8"/>
      <c r="E946" s="8"/>
      <c r="F946" s="8"/>
      <c r="G946" s="21"/>
      <c r="H946" s="12"/>
      <c r="I946" s="12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idden="1">
      <c r="A947" s="8"/>
      <c r="B947" s="8"/>
      <c r="C947" s="8"/>
      <c r="D947" s="8"/>
      <c r="E947" s="8"/>
      <c r="F947" s="8"/>
      <c r="G947" s="21"/>
      <c r="H947" s="12"/>
      <c r="I947" s="12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idden="1">
      <c r="A948" s="8"/>
      <c r="B948" s="8"/>
      <c r="C948" s="8"/>
      <c r="D948" s="8"/>
      <c r="E948" s="8"/>
      <c r="F948" s="8"/>
      <c r="G948" s="21"/>
      <c r="H948" s="12"/>
      <c r="I948" s="12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idden="1">
      <c r="A949" s="8"/>
      <c r="B949" s="8"/>
      <c r="C949" s="8"/>
      <c r="D949" s="8"/>
      <c r="E949" s="8"/>
      <c r="F949" s="8"/>
      <c r="G949" s="21"/>
      <c r="H949" s="12"/>
      <c r="I949" s="12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idden="1">
      <c r="A950" s="8"/>
      <c r="B950" s="8"/>
      <c r="C950" s="8"/>
      <c r="D950" s="8"/>
      <c r="E950" s="8"/>
      <c r="F950" s="8"/>
      <c r="G950" s="21"/>
      <c r="H950" s="12"/>
      <c r="I950" s="12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idden="1">
      <c r="A951" s="8"/>
      <c r="B951" s="8"/>
      <c r="C951" s="8"/>
      <c r="D951" s="8"/>
      <c r="E951" s="8"/>
      <c r="F951" s="8"/>
      <c r="G951" s="21"/>
      <c r="H951" s="12"/>
      <c r="I951" s="12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idden="1">
      <c r="A952" s="8"/>
      <c r="B952" s="8"/>
      <c r="C952" s="8"/>
      <c r="D952" s="8"/>
      <c r="E952" s="8"/>
      <c r="F952" s="8"/>
      <c r="G952" s="21"/>
      <c r="H952" s="12"/>
      <c r="I952" s="12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idden="1">
      <c r="A953" s="8"/>
      <c r="B953" s="8"/>
      <c r="C953" s="8"/>
      <c r="D953" s="8"/>
      <c r="E953" s="8"/>
      <c r="F953" s="8"/>
      <c r="G953" s="21"/>
      <c r="H953" s="12"/>
      <c r="I953" s="12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idden="1">
      <c r="A954" s="8"/>
      <c r="B954" s="8"/>
      <c r="C954" s="8"/>
      <c r="D954" s="8"/>
      <c r="E954" s="8"/>
      <c r="F954" s="8"/>
      <c r="G954" s="21"/>
      <c r="H954" s="12"/>
      <c r="I954" s="12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idden="1">
      <c r="A955" s="8"/>
      <c r="B955" s="8"/>
      <c r="C955" s="8"/>
      <c r="D955" s="8"/>
      <c r="E955" s="8"/>
      <c r="F955" s="8"/>
      <c r="G955" s="21"/>
      <c r="H955" s="12"/>
      <c r="I955" s="12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idden="1">
      <c r="A956" s="8"/>
      <c r="B956" s="8"/>
      <c r="C956" s="8"/>
      <c r="D956" s="8"/>
      <c r="E956" s="8"/>
      <c r="F956" s="8"/>
      <c r="G956" s="21"/>
      <c r="H956" s="12"/>
      <c r="I956" s="12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idden="1">
      <c r="A957" s="8"/>
      <c r="B957" s="8"/>
      <c r="C957" s="8"/>
      <c r="D957" s="8"/>
      <c r="E957" s="8"/>
      <c r="F957" s="8"/>
      <c r="G957" s="21"/>
      <c r="H957" s="12"/>
      <c r="I957" s="12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idden="1">
      <c r="A958" s="8"/>
      <c r="B958" s="8"/>
      <c r="C958" s="8"/>
      <c r="D958" s="8"/>
      <c r="E958" s="8"/>
      <c r="F958" s="8"/>
      <c r="G958" s="21"/>
      <c r="H958" s="12"/>
      <c r="I958" s="12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idden="1">
      <c r="A959" s="8"/>
      <c r="B959" s="8"/>
      <c r="C959" s="8"/>
      <c r="D959" s="8"/>
      <c r="E959" s="8"/>
      <c r="F959" s="8"/>
      <c r="G959" s="21"/>
      <c r="H959" s="12"/>
      <c r="I959" s="12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idden="1">
      <c r="A960" s="8"/>
      <c r="B960" s="8"/>
      <c r="C960" s="8"/>
      <c r="D960" s="8"/>
      <c r="E960" s="8"/>
      <c r="F960" s="8"/>
      <c r="G960" s="21"/>
      <c r="H960" s="12"/>
      <c r="I960" s="12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idden="1">
      <c r="A961" s="8"/>
      <c r="B961" s="8"/>
      <c r="C961" s="8"/>
      <c r="D961" s="8"/>
      <c r="E961" s="8"/>
      <c r="F961" s="8"/>
      <c r="G961" s="21"/>
      <c r="H961" s="12"/>
      <c r="I961" s="12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idden="1">
      <c r="A962" s="8"/>
      <c r="B962" s="8"/>
      <c r="C962" s="8"/>
      <c r="D962" s="8"/>
      <c r="E962" s="8"/>
      <c r="F962" s="8"/>
      <c r="G962" s="21"/>
      <c r="H962" s="12"/>
      <c r="I962" s="12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idden="1">
      <c r="A963" s="8"/>
      <c r="B963" s="8"/>
      <c r="C963" s="8"/>
      <c r="D963" s="8"/>
      <c r="E963" s="8"/>
      <c r="F963" s="8"/>
      <c r="G963" s="21"/>
      <c r="H963" s="12"/>
      <c r="I963" s="12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idden="1">
      <c r="A964" s="8"/>
      <c r="B964" s="8"/>
      <c r="C964" s="8"/>
      <c r="D964" s="8"/>
      <c r="E964" s="8"/>
      <c r="F964" s="8"/>
      <c r="G964" s="21"/>
      <c r="H964" s="12"/>
      <c r="I964" s="12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idden="1">
      <c r="A965" s="8"/>
      <c r="B965" s="8"/>
      <c r="C965" s="8"/>
      <c r="D965" s="8"/>
      <c r="E965" s="8"/>
      <c r="F965" s="8"/>
      <c r="G965" s="21"/>
      <c r="H965" s="12"/>
      <c r="I965" s="12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idden="1">
      <c r="A966" s="8"/>
      <c r="B966" s="8"/>
      <c r="C966" s="8"/>
      <c r="D966" s="8"/>
      <c r="E966" s="8"/>
      <c r="F966" s="8"/>
      <c r="G966" s="21"/>
      <c r="H966" s="12"/>
      <c r="I966" s="12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idden="1">
      <c r="A967" s="8"/>
      <c r="B967" s="8"/>
      <c r="C967" s="8"/>
      <c r="D967" s="8"/>
      <c r="E967" s="8"/>
      <c r="F967" s="8"/>
      <c r="G967" s="21"/>
      <c r="H967" s="12"/>
      <c r="I967" s="12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idden="1">
      <c r="A968" s="8"/>
      <c r="B968" s="8"/>
      <c r="C968" s="8"/>
      <c r="D968" s="8"/>
      <c r="E968" s="8"/>
      <c r="F968" s="8"/>
      <c r="G968" s="21"/>
      <c r="H968" s="12"/>
      <c r="I968" s="12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idden="1">
      <c r="A969" s="8"/>
      <c r="B969" s="8"/>
      <c r="C969" s="8"/>
      <c r="D969" s="8"/>
      <c r="E969" s="8"/>
      <c r="F969" s="8"/>
      <c r="G969" s="21"/>
      <c r="H969" s="12"/>
      <c r="I969" s="12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idden="1">
      <c r="A970" s="8"/>
      <c r="B970" s="8"/>
      <c r="C970" s="8"/>
      <c r="D970" s="8"/>
      <c r="E970" s="8"/>
      <c r="F970" s="8"/>
      <c r="G970" s="21"/>
      <c r="H970" s="12"/>
      <c r="I970" s="12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idden="1">
      <c r="A971" s="8"/>
      <c r="B971" s="8"/>
      <c r="C971" s="8"/>
      <c r="D971" s="8"/>
      <c r="E971" s="8"/>
      <c r="F971" s="8"/>
      <c r="G971" s="21"/>
      <c r="H971" s="12"/>
      <c r="I971" s="12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idden="1">
      <c r="A972" s="8"/>
      <c r="B972" s="8"/>
      <c r="C972" s="8"/>
      <c r="D972" s="8"/>
      <c r="E972" s="8"/>
      <c r="F972" s="8"/>
      <c r="G972" s="21"/>
      <c r="H972" s="12"/>
      <c r="I972" s="12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idden="1">
      <c r="A973" s="8"/>
      <c r="B973" s="8"/>
      <c r="C973" s="8"/>
      <c r="D973" s="8"/>
      <c r="E973" s="8"/>
      <c r="F973" s="8"/>
      <c r="G973" s="21"/>
      <c r="H973" s="12"/>
      <c r="I973" s="12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idden="1">
      <c r="A974" s="8"/>
      <c r="B974" s="8"/>
      <c r="C974" s="8"/>
      <c r="D974" s="8"/>
      <c r="E974" s="8"/>
      <c r="F974" s="8"/>
      <c r="G974" s="21"/>
      <c r="H974" s="12"/>
      <c r="I974" s="12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idden="1">
      <c r="A975" s="8"/>
      <c r="B975" s="8"/>
      <c r="C975" s="8"/>
      <c r="D975" s="8"/>
      <c r="E975" s="8"/>
      <c r="F975" s="8"/>
      <c r="G975" s="21"/>
      <c r="H975" s="12"/>
      <c r="I975" s="12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idden="1">
      <c r="A976" s="8"/>
      <c r="B976" s="8"/>
      <c r="C976" s="8"/>
      <c r="D976" s="8"/>
      <c r="E976" s="8"/>
      <c r="F976" s="8"/>
      <c r="G976" s="21"/>
      <c r="H976" s="12"/>
      <c r="I976" s="12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idden="1">
      <c r="A977" s="8"/>
      <c r="B977" s="8"/>
      <c r="C977" s="8"/>
      <c r="D977" s="8"/>
      <c r="E977" s="8"/>
      <c r="F977" s="8"/>
      <c r="G977" s="21"/>
      <c r="H977" s="12"/>
      <c r="I977" s="12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idden="1">
      <c r="A978" s="8"/>
      <c r="B978" s="8"/>
      <c r="C978" s="8"/>
      <c r="D978" s="8"/>
      <c r="E978" s="8"/>
      <c r="F978" s="8"/>
      <c r="G978" s="21"/>
      <c r="H978" s="12"/>
      <c r="I978" s="12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idden="1">
      <c r="A979" s="8"/>
      <c r="B979" s="8"/>
      <c r="C979" s="8"/>
      <c r="D979" s="8"/>
      <c r="E979" s="8"/>
      <c r="F979" s="8"/>
      <c r="G979" s="21"/>
      <c r="H979" s="12"/>
      <c r="I979" s="12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idden="1">
      <c r="A980" s="8"/>
      <c r="B980" s="8"/>
      <c r="C980" s="8"/>
      <c r="D980" s="8"/>
      <c r="E980" s="8"/>
      <c r="F980" s="8"/>
      <c r="G980" s="21"/>
      <c r="H980" s="12"/>
      <c r="I980" s="12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idden="1">
      <c r="A981" s="8"/>
      <c r="B981" s="8"/>
      <c r="C981" s="8"/>
      <c r="D981" s="8"/>
      <c r="E981" s="8"/>
      <c r="F981" s="8"/>
      <c r="G981" s="21"/>
      <c r="H981" s="12"/>
      <c r="I981" s="12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idden="1">
      <c r="A982" s="8"/>
      <c r="B982" s="8"/>
      <c r="C982" s="8"/>
      <c r="D982" s="8"/>
      <c r="E982" s="8"/>
      <c r="F982" s="8"/>
      <c r="G982" s="21"/>
      <c r="H982" s="12"/>
      <c r="I982" s="12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idden="1">
      <c r="A983" s="8"/>
      <c r="B983" s="8"/>
      <c r="C983" s="8"/>
      <c r="D983" s="8"/>
      <c r="E983" s="8"/>
      <c r="F983" s="8"/>
      <c r="G983" s="21"/>
      <c r="H983" s="12"/>
      <c r="I983" s="12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idden="1">
      <c r="A984" s="8"/>
      <c r="B984" s="8"/>
      <c r="C984" s="8"/>
      <c r="D984" s="8"/>
      <c r="E984" s="8"/>
      <c r="F984" s="8"/>
      <c r="G984" s="21"/>
      <c r="H984" s="12"/>
      <c r="I984" s="12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idden="1">
      <c r="A985" s="8"/>
      <c r="B985" s="8"/>
      <c r="C985" s="8"/>
      <c r="D985" s="8"/>
      <c r="E985" s="8"/>
      <c r="F985" s="8"/>
      <c r="G985" s="21"/>
      <c r="H985" s="12"/>
      <c r="I985" s="12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idden="1">
      <c r="A986" s="8"/>
      <c r="B986" s="8"/>
      <c r="C986" s="8"/>
      <c r="D986" s="8"/>
      <c r="E986" s="8"/>
      <c r="F986" s="8"/>
      <c r="G986" s="21"/>
      <c r="H986" s="12"/>
      <c r="I986" s="12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idden="1">
      <c r="A987" s="8"/>
      <c r="B987" s="8"/>
      <c r="C987" s="8"/>
      <c r="D987" s="8"/>
      <c r="E987" s="8"/>
      <c r="F987" s="8"/>
      <c r="G987" s="21"/>
      <c r="H987" s="12"/>
      <c r="I987" s="12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idden="1">
      <c r="A988" s="8"/>
      <c r="B988" s="8"/>
      <c r="C988" s="8"/>
      <c r="D988" s="8"/>
      <c r="E988" s="8"/>
      <c r="F988" s="8"/>
      <c r="G988" s="21"/>
      <c r="H988" s="12"/>
      <c r="I988" s="12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idden="1">
      <c r="A989" s="8"/>
      <c r="B989" s="8"/>
      <c r="C989" s="8"/>
      <c r="D989" s="8"/>
      <c r="E989" s="8"/>
      <c r="F989" s="8"/>
      <c r="G989" s="21"/>
      <c r="H989" s="12"/>
      <c r="I989" s="12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idden="1">
      <c r="A990" s="8"/>
      <c r="B990" s="8"/>
      <c r="C990" s="8"/>
      <c r="D990" s="8"/>
      <c r="E990" s="8"/>
      <c r="F990" s="8"/>
      <c r="G990" s="21"/>
      <c r="H990" s="12"/>
      <c r="I990" s="12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idden="1">
      <c r="A991" s="8"/>
      <c r="B991" s="8"/>
      <c r="C991" s="8"/>
      <c r="D991" s="8"/>
      <c r="E991" s="8"/>
      <c r="F991" s="8"/>
      <c r="G991" s="21"/>
      <c r="H991" s="12"/>
      <c r="I991" s="12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idden="1">
      <c r="A992" s="8"/>
      <c r="B992" s="8"/>
      <c r="C992" s="8"/>
      <c r="D992" s="8"/>
      <c r="E992" s="8"/>
      <c r="F992" s="8"/>
      <c r="G992" s="21"/>
      <c r="H992" s="12"/>
      <c r="I992" s="12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idden="1">
      <c r="A993" s="8"/>
      <c r="B993" s="8"/>
      <c r="C993" s="8"/>
      <c r="D993" s="8"/>
      <c r="E993" s="8"/>
      <c r="F993" s="8"/>
      <c r="G993" s="21"/>
      <c r="H993" s="12"/>
      <c r="I993" s="12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idden="1">
      <c r="A994" s="8"/>
      <c r="B994" s="8"/>
      <c r="C994" s="8"/>
      <c r="D994" s="8"/>
      <c r="E994" s="8"/>
      <c r="F994" s="8"/>
      <c r="G994" s="21"/>
      <c r="H994" s="12"/>
      <c r="I994" s="12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idden="1">
      <c r="A995" s="8"/>
      <c r="B995" s="8"/>
      <c r="C995" s="8"/>
      <c r="D995" s="8"/>
      <c r="E995" s="8"/>
      <c r="F995" s="8"/>
      <c r="G995" s="21"/>
      <c r="H995" s="12"/>
      <c r="I995" s="12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idden="1">
      <c r="A996" s="8"/>
      <c r="B996" s="8"/>
      <c r="C996" s="8"/>
      <c r="D996" s="8"/>
      <c r="E996" s="8"/>
      <c r="F996" s="8"/>
      <c r="G996" s="21"/>
      <c r="H996" s="12"/>
      <c r="I996" s="12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idden="1">
      <c r="A997" s="8"/>
      <c r="B997" s="8"/>
      <c r="C997" s="8"/>
      <c r="D997" s="8"/>
      <c r="E997" s="8"/>
      <c r="F997" s="8"/>
      <c r="G997" s="21"/>
      <c r="H997" s="12"/>
      <c r="I997" s="12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idden="1">
      <c r="A998" s="8"/>
      <c r="B998" s="8"/>
      <c r="C998" s="8"/>
      <c r="D998" s="8"/>
      <c r="E998" s="8"/>
      <c r="F998" s="8"/>
      <c r="G998" s="21"/>
      <c r="H998" s="12"/>
      <c r="I998" s="12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idden="1">
      <c r="A999" s="8"/>
      <c r="B999" s="8"/>
      <c r="C999" s="8"/>
      <c r="D999" s="8"/>
      <c r="E999" s="8"/>
      <c r="F999" s="8"/>
      <c r="G999" s="21"/>
      <c r="H999" s="12"/>
      <c r="I999" s="12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idden="1">
      <c r="A1000" s="8"/>
      <c r="B1000" s="8"/>
      <c r="C1000" s="8"/>
      <c r="D1000" s="8"/>
      <c r="E1000" s="8"/>
      <c r="F1000" s="8"/>
      <c r="G1000" s="21"/>
      <c r="H1000" s="12"/>
      <c r="I1000" s="12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8"/>
      <c r="D1001" s="8"/>
      <c r="E1001" s="8"/>
      <c r="F1001" s="8"/>
      <c r="G1001" s="21"/>
      <c r="H1001" s="12"/>
      <c r="I1001" s="12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8"/>
      <c r="D1002" s="8"/>
      <c r="E1002" s="8"/>
      <c r="F1002" s="8"/>
      <c r="G1002" s="21"/>
      <c r="H1002" s="12"/>
      <c r="I1002" s="12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>
      <c r="A1003" s="8"/>
      <c r="B1003" s="8"/>
      <c r="C1003" s="8"/>
      <c r="D1003" s="8"/>
      <c r="E1003" s="8"/>
      <c r="F1003" s="8"/>
      <c r="G1003" s="21"/>
      <c r="H1003" s="12"/>
      <c r="I1003" s="12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>
      <c r="A1004" s="8"/>
      <c r="B1004" s="8"/>
      <c r="C1004" s="8"/>
      <c r="D1004" s="8"/>
      <c r="E1004" s="8"/>
      <c r="F1004" s="8"/>
      <c r="G1004" s="21"/>
      <c r="H1004" s="12"/>
      <c r="I1004" s="12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>
      <c r="A1005" s="8"/>
      <c r="B1005" s="8"/>
      <c r="C1005" s="8"/>
      <c r="D1005" s="8"/>
      <c r="E1005" s="8"/>
      <c r="F1005" s="8"/>
      <c r="G1005" s="21"/>
      <c r="H1005" s="12"/>
      <c r="I1005" s="12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>
      <c r="A1006" s="8"/>
      <c r="B1006" s="8"/>
      <c r="C1006" s="8"/>
      <c r="D1006" s="8"/>
      <c r="E1006" s="8"/>
      <c r="F1006" s="8"/>
      <c r="G1006" s="21"/>
      <c r="H1006" s="12"/>
      <c r="I1006" s="12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>
      <c r="A1007" s="8"/>
      <c r="B1007" s="8"/>
      <c r="C1007" s="8"/>
      <c r="D1007" s="8"/>
      <c r="E1007" s="8"/>
      <c r="F1007" s="8"/>
      <c r="G1007" s="21"/>
      <c r="H1007" s="12"/>
      <c r="I1007" s="12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>
      <c r="A1008" s="8"/>
      <c r="B1008" s="8"/>
      <c r="C1008" s="8"/>
      <c r="D1008" s="8"/>
      <c r="E1008" s="8"/>
      <c r="F1008" s="8"/>
      <c r="G1008" s="21"/>
      <c r="H1008" s="12"/>
      <c r="I1008" s="12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>
      <c r="A1009" s="8"/>
      <c r="B1009" s="8"/>
      <c r="C1009" s="8"/>
      <c r="D1009" s="8"/>
      <c r="E1009" s="8"/>
      <c r="F1009" s="8"/>
      <c r="G1009" s="21"/>
      <c r="H1009" s="12"/>
      <c r="I1009" s="12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>
      <c r="A1010" s="8"/>
      <c r="B1010" s="8"/>
      <c r="C1010" s="8"/>
      <c r="D1010" s="8"/>
      <c r="E1010" s="8"/>
      <c r="F1010" s="8"/>
      <c r="G1010" s="21"/>
      <c r="H1010" s="12"/>
      <c r="I1010" s="12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>
      <c r="A1011" s="8"/>
      <c r="B1011" s="8"/>
      <c r="C1011" s="8"/>
      <c r="D1011" s="8"/>
      <c r="E1011" s="8"/>
      <c r="F1011" s="8"/>
      <c r="G1011" s="21"/>
      <c r="H1011" s="12"/>
      <c r="I1011" s="12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>
      <c r="A1012" s="8"/>
      <c r="B1012" s="8"/>
      <c r="C1012" s="8"/>
      <c r="D1012" s="8"/>
      <c r="E1012" s="8"/>
      <c r="F1012" s="8"/>
      <c r="G1012" s="21"/>
      <c r="H1012" s="12"/>
      <c r="I1012" s="12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>
      <c r="A1013" s="8"/>
      <c r="B1013" s="8"/>
      <c r="C1013" s="8"/>
      <c r="D1013" s="8"/>
      <c r="E1013" s="8"/>
      <c r="F1013" s="8"/>
      <c r="G1013" s="21"/>
      <c r="H1013" s="12"/>
      <c r="I1013" s="12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>
      <c r="A1014" s="8"/>
      <c r="B1014" s="8"/>
      <c r="C1014" s="8"/>
      <c r="D1014" s="8"/>
      <c r="E1014" s="8"/>
      <c r="F1014" s="8"/>
      <c r="G1014" s="21"/>
      <c r="H1014" s="12"/>
      <c r="I1014" s="12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>
      <c r="A1015" s="8"/>
      <c r="B1015" s="8"/>
      <c r="C1015" s="8"/>
      <c r="D1015" s="8"/>
      <c r="E1015" s="8"/>
      <c r="F1015" s="8"/>
      <c r="G1015" s="21"/>
      <c r="H1015" s="12"/>
      <c r="I1015" s="12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>
      <c r="A1016" s="8"/>
      <c r="B1016" s="8"/>
      <c r="C1016" s="8"/>
      <c r="D1016" s="8"/>
      <c r="E1016" s="8"/>
      <c r="F1016" s="8"/>
      <c r="G1016" s="21"/>
      <c r="H1016" s="12"/>
      <c r="I1016" s="12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>
      <c r="A1017" s="8"/>
      <c r="B1017" s="8"/>
      <c r="C1017" s="8"/>
      <c r="D1017" s="8"/>
      <c r="E1017" s="8"/>
      <c r="F1017" s="8"/>
      <c r="G1017" s="21"/>
      <c r="H1017" s="12"/>
      <c r="I1017" s="12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>
      <c r="A1018" s="8"/>
      <c r="B1018" s="8"/>
      <c r="C1018" s="8"/>
      <c r="D1018" s="8"/>
      <c r="E1018" s="8"/>
      <c r="F1018" s="8"/>
      <c r="G1018" s="21"/>
      <c r="H1018" s="12"/>
      <c r="I1018" s="12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>
      <c r="A1019" s="8"/>
      <c r="B1019" s="8"/>
      <c r="C1019" s="8"/>
      <c r="D1019" s="8"/>
      <c r="E1019" s="8"/>
      <c r="F1019" s="8"/>
      <c r="G1019" s="21"/>
      <c r="H1019" s="12"/>
      <c r="I1019" s="12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>
      <c r="A1020" s="8"/>
      <c r="B1020" s="8"/>
      <c r="C1020" s="8"/>
      <c r="D1020" s="8"/>
      <c r="E1020" s="8"/>
      <c r="F1020" s="8"/>
      <c r="G1020" s="21"/>
      <c r="H1020" s="12"/>
      <c r="I1020" s="12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>
      <c r="A1021" s="8"/>
      <c r="B1021" s="8"/>
      <c r="C1021" s="8"/>
      <c r="D1021" s="8"/>
      <c r="E1021" s="8"/>
      <c r="F1021" s="8"/>
      <c r="G1021" s="21"/>
      <c r="H1021" s="12"/>
      <c r="I1021" s="12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>
      <c r="A1022" s="8"/>
      <c r="B1022" s="8"/>
      <c r="C1022" s="8"/>
      <c r="D1022" s="8"/>
      <c r="E1022" s="8"/>
      <c r="F1022" s="8"/>
      <c r="G1022" s="21"/>
      <c r="H1022" s="12"/>
      <c r="I1022" s="12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>
      <c r="A1023" s="8"/>
      <c r="B1023" s="8"/>
      <c r="C1023" s="8"/>
      <c r="D1023" s="8"/>
      <c r="E1023" s="8"/>
      <c r="F1023" s="8"/>
      <c r="G1023" s="21"/>
      <c r="H1023" s="12"/>
      <c r="I1023" s="12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>
      <c r="A1024" s="8"/>
      <c r="B1024" s="8"/>
      <c r="C1024" s="8"/>
      <c r="D1024" s="8"/>
      <c r="E1024" s="8"/>
      <c r="F1024" s="8"/>
      <c r="G1024" s="21"/>
      <c r="H1024" s="12"/>
      <c r="I1024" s="12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>
      <c r="A1025" s="8"/>
      <c r="B1025" s="8"/>
      <c r="C1025" s="8"/>
      <c r="D1025" s="8"/>
      <c r="E1025" s="8"/>
      <c r="F1025" s="8"/>
      <c r="G1025" s="21"/>
      <c r="H1025" s="12"/>
      <c r="I1025" s="12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>
      <c r="A1026" s="8"/>
      <c r="B1026" s="8"/>
      <c r="C1026" s="8"/>
      <c r="D1026" s="8"/>
      <c r="E1026" s="8"/>
      <c r="F1026" s="8"/>
      <c r="G1026" s="21"/>
      <c r="H1026" s="12"/>
      <c r="I1026" s="12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>
      <c r="A1027" s="8"/>
      <c r="B1027" s="8"/>
      <c r="C1027" s="8"/>
      <c r="D1027" s="8"/>
      <c r="E1027" s="8"/>
      <c r="F1027" s="8"/>
      <c r="G1027" s="21"/>
      <c r="H1027" s="12"/>
      <c r="I1027" s="12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>
      <c r="A1028" s="8"/>
      <c r="B1028" s="8"/>
      <c r="C1028" s="8"/>
      <c r="D1028" s="8"/>
      <c r="E1028" s="8"/>
      <c r="F1028" s="8"/>
      <c r="G1028" s="21"/>
      <c r="H1028" s="12"/>
      <c r="I1028" s="12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>
      <c r="A1029" s="8"/>
      <c r="B1029" s="8"/>
      <c r="C1029" s="8"/>
      <c r="D1029" s="8"/>
      <c r="E1029" s="8"/>
      <c r="F1029" s="8"/>
      <c r="G1029" s="21"/>
      <c r="H1029" s="12"/>
      <c r="I1029" s="12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>
      <c r="A1030" s="8"/>
      <c r="B1030" s="8"/>
      <c r="C1030" s="8"/>
      <c r="D1030" s="8"/>
      <c r="E1030" s="8"/>
      <c r="F1030" s="8"/>
      <c r="G1030" s="21"/>
      <c r="H1030" s="12"/>
      <c r="I1030" s="12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>
      <c r="A1031" s="8"/>
      <c r="B1031" s="8"/>
      <c r="C1031" s="8"/>
      <c r="D1031" s="8"/>
      <c r="E1031" s="8"/>
      <c r="F1031" s="8"/>
      <c r="G1031" s="21"/>
      <c r="H1031" s="12"/>
      <c r="I1031" s="12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>
      <c r="A1032" s="8"/>
      <c r="B1032" s="8"/>
      <c r="C1032" s="8"/>
      <c r="D1032" s="8"/>
      <c r="E1032" s="8"/>
      <c r="F1032" s="8"/>
      <c r="G1032" s="21"/>
      <c r="H1032" s="12"/>
      <c r="I1032" s="12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>
      <c r="A1033" s="8"/>
      <c r="B1033" s="8"/>
      <c r="C1033" s="8"/>
      <c r="D1033" s="8"/>
      <c r="E1033" s="8"/>
      <c r="F1033" s="8"/>
      <c r="G1033" s="21"/>
      <c r="H1033" s="12"/>
      <c r="I1033" s="12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>
      <c r="A1034" s="8"/>
      <c r="B1034" s="8"/>
      <c r="C1034" s="8"/>
      <c r="D1034" s="8"/>
      <c r="E1034" s="8"/>
      <c r="F1034" s="8"/>
      <c r="G1034" s="21"/>
      <c r="H1034" s="12"/>
      <c r="I1034" s="12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>
      <c r="A1035" s="8"/>
      <c r="B1035" s="8"/>
      <c r="C1035" s="8"/>
      <c r="D1035" s="8"/>
      <c r="E1035" s="8"/>
      <c r="F1035" s="8"/>
      <c r="G1035" s="21"/>
      <c r="H1035" s="12"/>
      <c r="I1035" s="12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>
      <c r="A1036" s="8"/>
      <c r="B1036" s="8"/>
      <c r="C1036" s="8"/>
      <c r="D1036" s="8"/>
      <c r="E1036" s="8"/>
      <c r="F1036" s="8"/>
      <c r="G1036" s="21"/>
      <c r="H1036" s="12"/>
      <c r="I1036" s="12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>
      <c r="A1037" s="8"/>
      <c r="B1037" s="8"/>
      <c r="C1037" s="8"/>
      <c r="D1037" s="8"/>
      <c r="E1037" s="8"/>
      <c r="F1037" s="8"/>
      <c r="G1037" s="21"/>
      <c r="H1037" s="12"/>
      <c r="I1037" s="12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>
      <c r="A1038" s="8"/>
      <c r="B1038" s="8"/>
      <c r="C1038" s="8"/>
      <c r="D1038" s="8"/>
      <c r="E1038" s="8"/>
      <c r="F1038" s="8"/>
      <c r="G1038" s="21"/>
      <c r="H1038" s="12"/>
      <c r="I1038" s="12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>
      <c r="A1039" s="8"/>
      <c r="B1039" s="8"/>
      <c r="C1039" s="8"/>
      <c r="D1039" s="8"/>
      <c r="E1039" s="8"/>
      <c r="F1039" s="8"/>
      <c r="G1039" s="21"/>
      <c r="H1039" s="12"/>
      <c r="I1039" s="12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>
      <c r="A1040" s="8"/>
      <c r="B1040" s="8"/>
      <c r="C1040" s="8"/>
      <c r="D1040" s="8"/>
      <c r="E1040" s="8"/>
      <c r="F1040" s="8"/>
      <c r="G1040" s="21"/>
      <c r="H1040" s="12"/>
      <c r="I1040" s="12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>
      <c r="A1041" s="8"/>
      <c r="B1041" s="8"/>
      <c r="C1041" s="8"/>
      <c r="D1041" s="8"/>
      <c r="E1041" s="8"/>
      <c r="F1041" s="8"/>
      <c r="G1041" s="21"/>
      <c r="H1041" s="12"/>
      <c r="I1041" s="12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>
      <c r="A1042" s="8"/>
      <c r="B1042" s="8"/>
      <c r="C1042" s="8"/>
      <c r="D1042" s="8"/>
      <c r="E1042" s="8"/>
      <c r="F1042" s="8"/>
      <c r="G1042" s="21"/>
      <c r="H1042" s="12"/>
      <c r="I1042" s="12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>
      <c r="A1043" s="8"/>
      <c r="B1043" s="8"/>
      <c r="C1043" s="8"/>
      <c r="D1043" s="8"/>
      <c r="E1043" s="8"/>
      <c r="F1043" s="8"/>
      <c r="G1043" s="21"/>
      <c r="H1043" s="12"/>
      <c r="I1043" s="12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>
      <c r="A1044" s="8"/>
      <c r="B1044" s="8"/>
      <c r="C1044" s="8"/>
      <c r="D1044" s="8"/>
      <c r="E1044" s="8"/>
      <c r="F1044" s="8"/>
      <c r="G1044" s="21"/>
      <c r="H1044" s="12"/>
      <c r="I1044" s="12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>
      <c r="A1045" s="8"/>
      <c r="B1045" s="8"/>
      <c r="C1045" s="8"/>
      <c r="D1045" s="8"/>
      <c r="E1045" s="8"/>
      <c r="F1045" s="8"/>
      <c r="G1045" s="21"/>
      <c r="H1045" s="12"/>
      <c r="I1045" s="12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>
      <c r="A1046" s="8"/>
      <c r="B1046" s="8"/>
      <c r="C1046" s="8"/>
      <c r="D1046" s="8"/>
      <c r="E1046" s="8"/>
      <c r="F1046" s="8"/>
      <c r="G1046" s="21"/>
      <c r="H1046" s="12"/>
      <c r="I1046" s="12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>
      <c r="A1047" s="8"/>
      <c r="B1047" s="8"/>
      <c r="C1047" s="8"/>
      <c r="D1047" s="8"/>
      <c r="E1047" s="8"/>
      <c r="F1047" s="8"/>
      <c r="G1047" s="21"/>
      <c r="H1047" s="12"/>
      <c r="I1047" s="12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>
      <c r="A1048" s="8"/>
      <c r="B1048" s="8"/>
      <c r="C1048" s="8"/>
      <c r="D1048" s="8"/>
      <c r="E1048" s="8"/>
      <c r="F1048" s="8"/>
      <c r="G1048" s="21"/>
      <c r="H1048" s="12"/>
      <c r="I1048" s="12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>
      <c r="A1049" s="8"/>
      <c r="B1049" s="8"/>
      <c r="C1049" s="8"/>
      <c r="D1049" s="8"/>
      <c r="E1049" s="8"/>
      <c r="F1049" s="8"/>
      <c r="G1049" s="21"/>
      <c r="H1049" s="12"/>
      <c r="I1049" s="12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>
      <c r="A1050" s="8"/>
      <c r="B1050" s="8"/>
      <c r="C1050" s="8"/>
      <c r="D1050" s="8"/>
      <c r="E1050" s="8"/>
      <c r="F1050" s="8"/>
      <c r="G1050" s="21"/>
      <c r="H1050" s="12"/>
      <c r="I1050" s="12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>
      <c r="A1051" s="8"/>
      <c r="B1051" s="8"/>
      <c r="C1051" s="8"/>
      <c r="D1051" s="8"/>
      <c r="E1051" s="8"/>
      <c r="F1051" s="8"/>
      <c r="G1051" s="21"/>
      <c r="H1051" s="12"/>
      <c r="I1051" s="12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>
      <c r="A1052" s="8"/>
      <c r="B1052" s="8"/>
      <c r="C1052" s="8"/>
      <c r="D1052" s="8"/>
      <c r="E1052" s="8"/>
      <c r="F1052" s="8"/>
      <c r="G1052" s="21"/>
      <c r="H1052" s="12"/>
      <c r="I1052" s="12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>
      <c r="A1053" s="8"/>
      <c r="B1053" s="8"/>
      <c r="C1053" s="8"/>
      <c r="D1053" s="8"/>
      <c r="E1053" s="8"/>
      <c r="F1053" s="8"/>
      <c r="G1053" s="21"/>
      <c r="H1053" s="12"/>
      <c r="I1053" s="12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>
      <c r="A1054" s="8"/>
      <c r="B1054" s="8"/>
      <c r="C1054" s="8"/>
      <c r="D1054" s="8"/>
      <c r="E1054" s="8"/>
      <c r="F1054" s="8"/>
      <c r="G1054" s="21"/>
      <c r="H1054" s="12"/>
      <c r="I1054" s="12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>
      <c r="A1055" s="8"/>
      <c r="B1055" s="8"/>
      <c r="C1055" s="8"/>
      <c r="D1055" s="8"/>
      <c r="E1055" s="8"/>
      <c r="F1055" s="8"/>
      <c r="G1055" s="21"/>
      <c r="H1055" s="12"/>
      <c r="I1055" s="12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>
      <c r="A1056" s="8"/>
      <c r="B1056" s="8"/>
      <c r="C1056" s="8"/>
      <c r="D1056" s="8"/>
      <c r="E1056" s="8"/>
      <c r="F1056" s="8"/>
      <c r="G1056" s="21"/>
      <c r="H1056" s="12"/>
      <c r="I1056" s="12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>
      <c r="A1057" s="8"/>
      <c r="B1057" s="8"/>
      <c r="C1057" s="8"/>
      <c r="D1057" s="8"/>
      <c r="E1057" s="8"/>
      <c r="F1057" s="8"/>
      <c r="G1057" s="21"/>
      <c r="H1057" s="12"/>
      <c r="I1057" s="12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>
      <c r="A1058" s="8"/>
      <c r="B1058" s="8"/>
      <c r="C1058" s="8"/>
      <c r="D1058" s="8"/>
      <c r="E1058" s="8"/>
      <c r="F1058" s="8"/>
      <c r="G1058" s="21"/>
      <c r="H1058" s="12"/>
      <c r="I1058" s="12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>
      <c r="A1059" s="8"/>
      <c r="B1059" s="8"/>
      <c r="C1059" s="8"/>
      <c r="D1059" s="8"/>
      <c r="E1059" s="8"/>
      <c r="F1059" s="8"/>
      <c r="G1059" s="21"/>
      <c r="H1059" s="12"/>
      <c r="I1059" s="12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>
      <c r="A1060" s="8"/>
      <c r="B1060" s="8"/>
      <c r="C1060" s="8"/>
      <c r="D1060" s="8"/>
      <c r="E1060" s="8"/>
      <c r="F1060" s="8"/>
      <c r="G1060" s="21"/>
      <c r="H1060" s="12"/>
      <c r="I1060" s="12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>
      <c r="A1061" s="8"/>
      <c r="B1061" s="8"/>
      <c r="C1061" s="8"/>
      <c r="D1061" s="8"/>
      <c r="E1061" s="8"/>
      <c r="F1061" s="8"/>
      <c r="G1061" s="21"/>
      <c r="H1061" s="12"/>
      <c r="I1061" s="12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>
      <c r="A1062" s="8"/>
      <c r="B1062" s="8"/>
      <c r="C1062" s="8"/>
      <c r="D1062" s="8"/>
      <c r="E1062" s="8"/>
      <c r="F1062" s="8"/>
      <c r="G1062" s="21"/>
      <c r="H1062" s="12"/>
      <c r="I1062" s="12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>
      <c r="A1063" s="8"/>
      <c r="B1063" s="8"/>
      <c r="C1063" s="8"/>
      <c r="D1063" s="8"/>
      <c r="E1063" s="8"/>
      <c r="F1063" s="8"/>
      <c r="G1063" s="21"/>
      <c r="H1063" s="12"/>
      <c r="I1063" s="12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>
      <c r="A1064" s="8"/>
      <c r="B1064" s="8"/>
      <c r="C1064" s="8"/>
      <c r="D1064" s="8"/>
      <c r="E1064" s="8"/>
      <c r="F1064" s="8"/>
      <c r="G1064" s="21"/>
      <c r="H1064" s="12"/>
      <c r="I1064" s="12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>
      <c r="A1065" s="8"/>
      <c r="B1065" s="8"/>
      <c r="C1065" s="8"/>
      <c r="D1065" s="8"/>
      <c r="E1065" s="8"/>
      <c r="F1065" s="8"/>
      <c r="G1065" s="21"/>
      <c r="H1065" s="12"/>
      <c r="I1065" s="12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>
      <c r="A1066" s="8"/>
      <c r="B1066" s="8"/>
      <c r="C1066" s="8"/>
      <c r="D1066" s="8"/>
      <c r="E1066" s="8"/>
      <c r="F1066" s="8"/>
      <c r="G1066" s="21"/>
      <c r="H1066" s="12"/>
      <c r="I1066" s="12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>
      <c r="A1067" s="8"/>
      <c r="B1067" s="8"/>
      <c r="C1067" s="8"/>
      <c r="D1067" s="8"/>
      <c r="E1067" s="8"/>
      <c r="F1067" s="8"/>
      <c r="G1067" s="21"/>
      <c r="H1067" s="12"/>
      <c r="I1067" s="12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>
      <c r="A1068" s="8"/>
      <c r="B1068" s="8"/>
      <c r="C1068" s="8"/>
      <c r="D1068" s="8"/>
      <c r="E1068" s="8"/>
      <c r="F1068" s="8"/>
      <c r="G1068" s="21"/>
      <c r="H1068" s="12"/>
      <c r="I1068" s="12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>
      <c r="A1069" s="8"/>
      <c r="B1069" s="8"/>
      <c r="C1069" s="8"/>
      <c r="D1069" s="8"/>
      <c r="E1069" s="8"/>
      <c r="F1069" s="8"/>
      <c r="G1069" s="21"/>
      <c r="H1069" s="12"/>
      <c r="I1069" s="12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>
      <c r="A1070" s="8"/>
      <c r="B1070" s="8"/>
      <c r="C1070" s="8"/>
      <c r="D1070" s="8"/>
      <c r="E1070" s="8"/>
      <c r="F1070" s="8"/>
      <c r="G1070" s="21"/>
      <c r="H1070" s="12"/>
      <c r="I1070" s="12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>
      <c r="A1071" s="8"/>
      <c r="B1071" s="8"/>
      <c r="C1071" s="8"/>
      <c r="D1071" s="8"/>
      <c r="E1071" s="8"/>
      <c r="F1071" s="8"/>
      <c r="G1071" s="21"/>
      <c r="H1071" s="12"/>
      <c r="I1071" s="12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>
      <c r="A1072" s="8"/>
      <c r="B1072" s="8"/>
      <c r="C1072" s="8"/>
      <c r="D1072" s="8"/>
      <c r="E1072" s="8"/>
      <c r="F1072" s="8"/>
      <c r="G1072" s="21"/>
      <c r="H1072" s="12"/>
      <c r="I1072" s="12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>
      <c r="A1073" s="8"/>
      <c r="B1073" s="8"/>
      <c r="C1073" s="8"/>
      <c r="D1073" s="8"/>
      <c r="E1073" s="8"/>
      <c r="F1073" s="8"/>
      <c r="G1073" s="21"/>
      <c r="H1073" s="12"/>
      <c r="I1073" s="12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>
      <c r="A1074" s="8"/>
      <c r="B1074" s="8"/>
      <c r="C1074" s="8"/>
      <c r="D1074" s="8"/>
      <c r="E1074" s="8"/>
      <c r="F1074" s="8"/>
      <c r="G1074" s="21"/>
      <c r="H1074" s="12"/>
      <c r="I1074" s="12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>
      <c r="A1075" s="8"/>
      <c r="B1075" s="8"/>
      <c r="C1075" s="8"/>
      <c r="D1075" s="8"/>
      <c r="E1075" s="8"/>
      <c r="F1075" s="8"/>
      <c r="G1075" s="21"/>
      <c r="H1075" s="12"/>
      <c r="I1075" s="12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>
      <c r="A1076" s="8"/>
      <c r="B1076" s="8"/>
      <c r="C1076" s="8"/>
      <c r="D1076" s="8"/>
      <c r="E1076" s="8"/>
      <c r="F1076" s="8"/>
      <c r="G1076" s="21"/>
      <c r="H1076" s="12"/>
      <c r="I1076" s="12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>
      <c r="A1077" s="8"/>
      <c r="B1077" s="8"/>
      <c r="C1077" s="8"/>
      <c r="D1077" s="8"/>
      <c r="E1077" s="8"/>
      <c r="F1077" s="8"/>
      <c r="G1077" s="21"/>
      <c r="H1077" s="12"/>
      <c r="I1077" s="12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>
      <c r="A1078" s="8"/>
      <c r="B1078" s="8"/>
      <c r="C1078" s="8"/>
      <c r="D1078" s="8"/>
      <c r="E1078" s="8"/>
      <c r="F1078" s="8"/>
      <c r="G1078" s="21"/>
      <c r="H1078" s="12"/>
      <c r="I1078" s="12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>
      <c r="A1079" s="8"/>
      <c r="B1079" s="8"/>
      <c r="C1079" s="8"/>
      <c r="D1079" s="8"/>
      <c r="E1079" s="8"/>
      <c r="F1079" s="8"/>
      <c r="G1079" s="21"/>
      <c r="H1079" s="12"/>
      <c r="I1079" s="12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>
      <c r="A1080" s="8"/>
      <c r="B1080" s="8"/>
      <c r="C1080" s="8"/>
      <c r="D1080" s="8"/>
      <c r="E1080" s="8"/>
      <c r="F1080" s="8"/>
      <c r="G1080" s="21"/>
      <c r="H1080" s="12"/>
      <c r="I1080" s="12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>
      <c r="A1081" s="8"/>
      <c r="B1081" s="8"/>
      <c r="C1081" s="8"/>
      <c r="D1081" s="8"/>
      <c r="E1081" s="8"/>
      <c r="F1081" s="8"/>
      <c r="G1081" s="21"/>
      <c r="H1081" s="12"/>
      <c r="I1081" s="12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>
      <c r="A1082" s="8"/>
      <c r="B1082" s="8"/>
      <c r="C1082" s="8"/>
      <c r="D1082" s="8"/>
      <c r="E1082" s="8"/>
      <c r="F1082" s="8"/>
      <c r="G1082" s="21"/>
      <c r="H1082" s="12"/>
      <c r="I1082" s="12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>
      <c r="A1083" s="8"/>
      <c r="B1083" s="8"/>
      <c r="C1083" s="8"/>
      <c r="D1083" s="8"/>
      <c r="E1083" s="8"/>
      <c r="F1083" s="8"/>
      <c r="G1083" s="21"/>
      <c r="H1083" s="12"/>
      <c r="I1083" s="12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>
      <c r="A1084" s="8"/>
      <c r="B1084" s="8"/>
      <c r="C1084" s="8"/>
      <c r="D1084" s="8"/>
      <c r="E1084" s="8"/>
      <c r="F1084" s="8"/>
      <c r="G1084" s="21"/>
      <c r="H1084" s="12"/>
      <c r="I1084" s="12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>
      <c r="A1085" s="8"/>
      <c r="B1085" s="8"/>
      <c r="C1085" s="8"/>
      <c r="D1085" s="8"/>
      <c r="E1085" s="8"/>
      <c r="F1085" s="8"/>
      <c r="G1085" s="21"/>
      <c r="H1085" s="12"/>
      <c r="I1085" s="12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>
      <c r="A1086" s="8"/>
      <c r="B1086" s="8"/>
      <c r="C1086" s="8"/>
      <c r="D1086" s="8"/>
      <c r="E1086" s="8"/>
      <c r="F1086" s="8"/>
      <c r="G1086" s="21"/>
      <c r="H1086" s="12"/>
      <c r="I1086" s="12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>
      <c r="A1087" s="8"/>
      <c r="B1087" s="8"/>
      <c r="C1087" s="8"/>
      <c r="D1087" s="8"/>
      <c r="E1087" s="8"/>
      <c r="F1087" s="8"/>
      <c r="G1087" s="21"/>
      <c r="H1087" s="12"/>
      <c r="I1087" s="12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>
      <c r="A1088" s="8"/>
      <c r="B1088" s="8"/>
      <c r="C1088" s="8"/>
      <c r="D1088" s="8"/>
      <c r="E1088" s="8"/>
      <c r="F1088" s="8"/>
      <c r="G1088" s="21"/>
      <c r="H1088" s="12"/>
      <c r="I1088" s="12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>
      <c r="A1089" s="8"/>
      <c r="B1089" s="8"/>
      <c r="C1089" s="8"/>
      <c r="D1089" s="8"/>
      <c r="E1089" s="8"/>
      <c r="F1089" s="8"/>
      <c r="G1089" s="21"/>
      <c r="H1089" s="12"/>
      <c r="I1089" s="12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>
      <c r="A1090" s="8"/>
      <c r="B1090" s="8"/>
      <c r="C1090" s="8"/>
      <c r="D1090" s="8"/>
      <c r="E1090" s="8"/>
      <c r="F1090" s="8"/>
      <c r="G1090" s="21"/>
      <c r="H1090" s="12"/>
      <c r="I1090" s="12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>
      <c r="G1091" s="22"/>
      <c r="H1091" s="6"/>
      <c r="I1091" s="6"/>
    </row>
    <row r="1092" spans="1:26">
      <c r="G1092" s="22"/>
      <c r="H1092" s="6"/>
      <c r="I1092" s="6"/>
    </row>
    <row r="1093" spans="1:26">
      <c r="G1093" s="22"/>
      <c r="H1093" s="6"/>
      <c r="I1093" s="6"/>
    </row>
    <row r="1094" spans="1:26">
      <c r="G1094" s="22"/>
      <c r="H1094" s="6"/>
      <c r="I1094" s="6"/>
    </row>
    <row r="1095" spans="1:26">
      <c r="G1095" s="22"/>
      <c r="H1095" s="6"/>
      <c r="I1095" s="6"/>
    </row>
    <row r="1096" spans="1:26">
      <c r="G1096" s="22"/>
      <c r="H1096" s="6"/>
      <c r="I1096" s="6"/>
    </row>
    <row r="1097" spans="1:26">
      <c r="G1097" s="22"/>
      <c r="H1097" s="6"/>
      <c r="I1097" s="6"/>
    </row>
    <row r="1098" spans="1:26">
      <c r="G1098" s="22"/>
      <c r="H1098" s="6"/>
      <c r="I1098" s="6"/>
    </row>
    <row r="1099" spans="1:26">
      <c r="G1099" s="22"/>
      <c r="H1099" s="6"/>
      <c r="I1099" s="6"/>
    </row>
    <row r="1100" spans="1:26">
      <c r="G1100" s="22"/>
      <c r="H1100" s="6"/>
      <c r="I1100" s="6"/>
    </row>
    <row r="1101" spans="1:26">
      <c r="G1101" s="22"/>
      <c r="H1101" s="6"/>
      <c r="I1101" s="6"/>
    </row>
    <row r="1102" spans="1:26">
      <c r="G1102" s="22"/>
      <c r="H1102" s="6"/>
      <c r="I1102" s="6"/>
    </row>
    <row r="1103" spans="1:26">
      <c r="G1103" s="22"/>
      <c r="H1103" s="6"/>
      <c r="I1103" s="6"/>
    </row>
    <row r="1104" spans="1:26">
      <c r="G1104" s="22"/>
      <c r="H1104" s="6"/>
      <c r="I1104" s="6"/>
    </row>
    <row r="1105" spans="7:9">
      <c r="G1105" s="22"/>
      <c r="H1105" s="6"/>
      <c r="I1105" s="6"/>
    </row>
    <row r="1106" spans="7:9">
      <c r="G1106" s="22"/>
      <c r="H1106" s="6"/>
      <c r="I1106" s="6"/>
    </row>
    <row r="1107" spans="7:9">
      <c r="G1107" s="22"/>
      <c r="H1107" s="6"/>
      <c r="I1107" s="6"/>
    </row>
    <row r="1108" spans="7:9">
      <c r="G1108" s="22"/>
      <c r="H1108" s="6"/>
      <c r="I1108" s="6"/>
    </row>
    <row r="1109" spans="7:9">
      <c r="G1109" s="22"/>
      <c r="H1109" s="6"/>
      <c r="I1109" s="6"/>
    </row>
    <row r="1110" spans="7:9">
      <c r="G1110" s="22"/>
      <c r="H1110" s="6"/>
      <c r="I1110" s="6"/>
    </row>
    <row r="1111" spans="7:9">
      <c r="G1111" s="22"/>
      <c r="H1111" s="6"/>
      <c r="I1111" s="6"/>
    </row>
    <row r="1112" spans="7:9">
      <c r="G1112" s="22"/>
      <c r="H1112" s="6"/>
      <c r="I1112" s="6"/>
    </row>
    <row r="1113" spans="7:9">
      <c r="G1113" s="22"/>
      <c r="H1113" s="6"/>
      <c r="I1113" s="6"/>
    </row>
    <row r="1114" spans="7:9">
      <c r="G1114" s="22"/>
      <c r="H1114" s="6"/>
      <c r="I1114" s="6"/>
    </row>
    <row r="1115" spans="7:9">
      <c r="G1115" s="22"/>
      <c r="H1115" s="6"/>
      <c r="I1115" s="6"/>
    </row>
    <row r="1116" spans="7:9">
      <c r="G1116" s="22"/>
      <c r="H1116" s="6"/>
      <c r="I1116" s="6"/>
    </row>
    <row r="1117" spans="7:9">
      <c r="G1117" s="22"/>
      <c r="H1117" s="6"/>
      <c r="I1117" s="6"/>
    </row>
    <row r="1118" spans="7:9">
      <c r="G1118" s="22"/>
      <c r="H1118" s="6"/>
      <c r="I1118" s="6"/>
    </row>
    <row r="1119" spans="7:9">
      <c r="G1119" s="22"/>
      <c r="H1119" s="6"/>
      <c r="I1119" s="6"/>
    </row>
    <row r="1120" spans="7:9">
      <c r="G1120" s="22"/>
      <c r="H1120" s="6"/>
      <c r="I1120" s="6"/>
    </row>
    <row r="1121" spans="7:9">
      <c r="G1121" s="22"/>
      <c r="H1121" s="6"/>
      <c r="I1121" s="6"/>
    </row>
    <row r="1122" spans="7:9">
      <c r="G1122" s="22"/>
      <c r="H1122" s="6"/>
      <c r="I1122" s="6"/>
    </row>
    <row r="1123" spans="7:9">
      <c r="G1123" s="22"/>
      <c r="H1123" s="6"/>
      <c r="I1123" s="6"/>
    </row>
    <row r="1124" spans="7:9">
      <c r="G1124" s="22"/>
      <c r="H1124" s="6"/>
      <c r="I1124" s="6"/>
    </row>
    <row r="1125" spans="7:9">
      <c r="G1125" s="22"/>
      <c r="H1125" s="6"/>
      <c r="I1125" s="6"/>
    </row>
    <row r="1126" spans="7:9">
      <c r="G1126" s="22"/>
      <c r="H1126" s="6"/>
      <c r="I1126" s="6"/>
    </row>
    <row r="1127" spans="7:9">
      <c r="G1127" s="22"/>
      <c r="H1127" s="6"/>
      <c r="I1127" s="6"/>
    </row>
    <row r="1128" spans="7:9">
      <c r="G1128" s="22"/>
      <c r="H1128" s="6"/>
      <c r="I1128" s="6"/>
    </row>
    <row r="1129" spans="7:9">
      <c r="G1129" s="22"/>
      <c r="H1129" s="6"/>
      <c r="I1129" s="6"/>
    </row>
    <row r="1130" spans="7:9">
      <c r="G1130" s="22"/>
      <c r="H1130" s="6"/>
      <c r="I1130" s="6"/>
    </row>
    <row r="1131" spans="7:9"/>
    <row r="1132" spans="7:9"/>
    <row r="1133" spans="7:9"/>
    <row r="1134" spans="7:9"/>
    <row r="1135" spans="7:9"/>
  </sheetData>
  <mergeCells count="52">
    <mergeCell ref="B65:E65"/>
    <mergeCell ref="B66:E66"/>
    <mergeCell ref="B67:E67"/>
    <mergeCell ref="I65:P65"/>
    <mergeCell ref="D80:E80"/>
    <mergeCell ref="D74:E74"/>
    <mergeCell ref="D75:E75"/>
    <mergeCell ref="D76:E76"/>
    <mergeCell ref="D77:E77"/>
    <mergeCell ref="D78:E78"/>
    <mergeCell ref="D79:E79"/>
    <mergeCell ref="B63:V63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B59:D5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7DB1C6A6-5285-469C-9ADB-124BB323C675}"/>
    <hyperlink ref="E1:F1" location="A44:A44" tooltip="Klikni na prechod ku rekapitulácii..." display="Rekapitulácia rozpočtu" xr:uid="{118FA707-1E9F-41DF-AFDB-AE5510DA0074}"/>
    <hyperlink ref="H1:I1" location="B63:B63" tooltip="Klikni na prechod k Rozpočet..." display="Rozpočet" xr:uid="{6B1AD4FD-13D5-49F8-A06A-B6F88C0614D9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DOM SMÚTKU, PREŠOV / SO 01 - VZT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C591-A82A-4937-84FE-B7535E380263}">
  <sheetPr>
    <pageSetUpPr fitToPage="1"/>
  </sheetPr>
  <dimension ref="A1:P58"/>
  <sheetViews>
    <sheetView tabSelected="1" topLeftCell="A44" workbookViewId="0">
      <selection sqref="A1:L71"/>
    </sheetView>
  </sheetViews>
  <sheetFormatPr defaultRowHeight="12.75"/>
  <cols>
    <col min="1" max="1" width="5.140625" style="327" customWidth="1"/>
    <col min="2" max="2" width="6.28515625" style="327" customWidth="1"/>
    <col min="3" max="3" width="63.140625" style="327" customWidth="1"/>
    <col min="4" max="4" width="5.28515625" style="327" customWidth="1"/>
    <col min="5" max="5" width="10" style="327" customWidth="1"/>
    <col min="6" max="6" width="12.140625" style="327" customWidth="1"/>
    <col min="7" max="7" width="10.85546875" style="327" customWidth="1"/>
    <col min="8" max="8" width="13.140625" style="327" customWidth="1"/>
    <col min="9" max="9" width="13.5703125" style="327" customWidth="1"/>
    <col min="10" max="10" width="11.7109375" style="327" customWidth="1"/>
    <col min="11" max="256" width="9.140625" style="327"/>
    <col min="257" max="257" width="5.140625" style="327" customWidth="1"/>
    <col min="258" max="258" width="6.28515625" style="327" customWidth="1"/>
    <col min="259" max="259" width="63.140625" style="327" customWidth="1"/>
    <col min="260" max="260" width="5.28515625" style="327" customWidth="1"/>
    <col min="261" max="261" width="10" style="327" customWidth="1"/>
    <col min="262" max="262" width="12.140625" style="327" customWidth="1"/>
    <col min="263" max="263" width="10.85546875" style="327" customWidth="1"/>
    <col min="264" max="264" width="13.140625" style="327" customWidth="1"/>
    <col min="265" max="265" width="13.5703125" style="327" customWidth="1"/>
    <col min="266" max="266" width="11.7109375" style="327" customWidth="1"/>
    <col min="267" max="512" width="9.140625" style="327"/>
    <col min="513" max="513" width="5.140625" style="327" customWidth="1"/>
    <col min="514" max="514" width="6.28515625" style="327" customWidth="1"/>
    <col min="515" max="515" width="63.140625" style="327" customWidth="1"/>
    <col min="516" max="516" width="5.28515625" style="327" customWidth="1"/>
    <col min="517" max="517" width="10" style="327" customWidth="1"/>
    <col min="518" max="518" width="12.140625" style="327" customWidth="1"/>
    <col min="519" max="519" width="10.85546875" style="327" customWidth="1"/>
    <col min="520" max="520" width="13.140625" style="327" customWidth="1"/>
    <col min="521" max="521" width="13.5703125" style="327" customWidth="1"/>
    <col min="522" max="522" width="11.7109375" style="327" customWidth="1"/>
    <col min="523" max="768" width="9.140625" style="327"/>
    <col min="769" max="769" width="5.140625" style="327" customWidth="1"/>
    <col min="770" max="770" width="6.28515625" style="327" customWidth="1"/>
    <col min="771" max="771" width="63.140625" style="327" customWidth="1"/>
    <col min="772" max="772" width="5.28515625" style="327" customWidth="1"/>
    <col min="773" max="773" width="10" style="327" customWidth="1"/>
    <col min="774" max="774" width="12.140625" style="327" customWidth="1"/>
    <col min="775" max="775" width="10.85546875" style="327" customWidth="1"/>
    <col min="776" max="776" width="13.140625" style="327" customWidth="1"/>
    <col min="777" max="777" width="13.5703125" style="327" customWidth="1"/>
    <col min="778" max="778" width="11.7109375" style="327" customWidth="1"/>
    <col min="779" max="1024" width="9.140625" style="327"/>
    <col min="1025" max="1025" width="5.140625" style="327" customWidth="1"/>
    <col min="1026" max="1026" width="6.28515625" style="327" customWidth="1"/>
    <col min="1027" max="1027" width="63.140625" style="327" customWidth="1"/>
    <col min="1028" max="1028" width="5.28515625" style="327" customWidth="1"/>
    <col min="1029" max="1029" width="10" style="327" customWidth="1"/>
    <col min="1030" max="1030" width="12.140625" style="327" customWidth="1"/>
    <col min="1031" max="1031" width="10.85546875" style="327" customWidth="1"/>
    <col min="1032" max="1032" width="13.140625" style="327" customWidth="1"/>
    <col min="1033" max="1033" width="13.5703125" style="327" customWidth="1"/>
    <col min="1034" max="1034" width="11.7109375" style="327" customWidth="1"/>
    <col min="1035" max="1280" width="9.140625" style="327"/>
    <col min="1281" max="1281" width="5.140625" style="327" customWidth="1"/>
    <col min="1282" max="1282" width="6.28515625" style="327" customWidth="1"/>
    <col min="1283" max="1283" width="63.140625" style="327" customWidth="1"/>
    <col min="1284" max="1284" width="5.28515625" style="327" customWidth="1"/>
    <col min="1285" max="1285" width="10" style="327" customWidth="1"/>
    <col min="1286" max="1286" width="12.140625" style="327" customWidth="1"/>
    <col min="1287" max="1287" width="10.85546875" style="327" customWidth="1"/>
    <col min="1288" max="1288" width="13.140625" style="327" customWidth="1"/>
    <col min="1289" max="1289" width="13.5703125" style="327" customWidth="1"/>
    <col min="1290" max="1290" width="11.7109375" style="327" customWidth="1"/>
    <col min="1291" max="1536" width="9.140625" style="327"/>
    <col min="1537" max="1537" width="5.140625" style="327" customWidth="1"/>
    <col min="1538" max="1538" width="6.28515625" style="327" customWidth="1"/>
    <col min="1539" max="1539" width="63.140625" style="327" customWidth="1"/>
    <col min="1540" max="1540" width="5.28515625" style="327" customWidth="1"/>
    <col min="1541" max="1541" width="10" style="327" customWidth="1"/>
    <col min="1542" max="1542" width="12.140625" style="327" customWidth="1"/>
    <col min="1543" max="1543" width="10.85546875" style="327" customWidth="1"/>
    <col min="1544" max="1544" width="13.140625" style="327" customWidth="1"/>
    <col min="1545" max="1545" width="13.5703125" style="327" customWidth="1"/>
    <col min="1546" max="1546" width="11.7109375" style="327" customWidth="1"/>
    <col min="1547" max="1792" width="9.140625" style="327"/>
    <col min="1793" max="1793" width="5.140625" style="327" customWidth="1"/>
    <col min="1794" max="1794" width="6.28515625" style="327" customWidth="1"/>
    <col min="1795" max="1795" width="63.140625" style="327" customWidth="1"/>
    <col min="1796" max="1796" width="5.28515625" style="327" customWidth="1"/>
    <col min="1797" max="1797" width="10" style="327" customWidth="1"/>
    <col min="1798" max="1798" width="12.140625" style="327" customWidth="1"/>
    <col min="1799" max="1799" width="10.85546875" style="327" customWidth="1"/>
    <col min="1800" max="1800" width="13.140625" style="327" customWidth="1"/>
    <col min="1801" max="1801" width="13.5703125" style="327" customWidth="1"/>
    <col min="1802" max="1802" width="11.7109375" style="327" customWidth="1"/>
    <col min="1803" max="2048" width="9.140625" style="327"/>
    <col min="2049" max="2049" width="5.140625" style="327" customWidth="1"/>
    <col min="2050" max="2050" width="6.28515625" style="327" customWidth="1"/>
    <col min="2051" max="2051" width="63.140625" style="327" customWidth="1"/>
    <col min="2052" max="2052" width="5.28515625" style="327" customWidth="1"/>
    <col min="2053" max="2053" width="10" style="327" customWidth="1"/>
    <col min="2054" max="2054" width="12.140625" style="327" customWidth="1"/>
    <col min="2055" max="2055" width="10.85546875" style="327" customWidth="1"/>
    <col min="2056" max="2056" width="13.140625" style="327" customWidth="1"/>
    <col min="2057" max="2057" width="13.5703125" style="327" customWidth="1"/>
    <col min="2058" max="2058" width="11.7109375" style="327" customWidth="1"/>
    <col min="2059" max="2304" width="9.140625" style="327"/>
    <col min="2305" max="2305" width="5.140625" style="327" customWidth="1"/>
    <col min="2306" max="2306" width="6.28515625" style="327" customWidth="1"/>
    <col min="2307" max="2307" width="63.140625" style="327" customWidth="1"/>
    <col min="2308" max="2308" width="5.28515625" style="327" customWidth="1"/>
    <col min="2309" max="2309" width="10" style="327" customWidth="1"/>
    <col min="2310" max="2310" width="12.140625" style="327" customWidth="1"/>
    <col min="2311" max="2311" width="10.85546875" style="327" customWidth="1"/>
    <col min="2312" max="2312" width="13.140625" style="327" customWidth="1"/>
    <col min="2313" max="2313" width="13.5703125" style="327" customWidth="1"/>
    <col min="2314" max="2314" width="11.7109375" style="327" customWidth="1"/>
    <col min="2315" max="2560" width="9.140625" style="327"/>
    <col min="2561" max="2561" width="5.140625" style="327" customWidth="1"/>
    <col min="2562" max="2562" width="6.28515625" style="327" customWidth="1"/>
    <col min="2563" max="2563" width="63.140625" style="327" customWidth="1"/>
    <col min="2564" max="2564" width="5.28515625" style="327" customWidth="1"/>
    <col min="2565" max="2565" width="10" style="327" customWidth="1"/>
    <col min="2566" max="2566" width="12.140625" style="327" customWidth="1"/>
    <col min="2567" max="2567" width="10.85546875" style="327" customWidth="1"/>
    <col min="2568" max="2568" width="13.140625" style="327" customWidth="1"/>
    <col min="2569" max="2569" width="13.5703125" style="327" customWidth="1"/>
    <col min="2570" max="2570" width="11.7109375" style="327" customWidth="1"/>
    <col min="2571" max="2816" width="9.140625" style="327"/>
    <col min="2817" max="2817" width="5.140625" style="327" customWidth="1"/>
    <col min="2818" max="2818" width="6.28515625" style="327" customWidth="1"/>
    <col min="2819" max="2819" width="63.140625" style="327" customWidth="1"/>
    <col min="2820" max="2820" width="5.28515625" style="327" customWidth="1"/>
    <col min="2821" max="2821" width="10" style="327" customWidth="1"/>
    <col min="2822" max="2822" width="12.140625" style="327" customWidth="1"/>
    <col min="2823" max="2823" width="10.85546875" style="327" customWidth="1"/>
    <col min="2824" max="2824" width="13.140625" style="327" customWidth="1"/>
    <col min="2825" max="2825" width="13.5703125" style="327" customWidth="1"/>
    <col min="2826" max="2826" width="11.7109375" style="327" customWidth="1"/>
    <col min="2827" max="3072" width="9.140625" style="327"/>
    <col min="3073" max="3073" width="5.140625" style="327" customWidth="1"/>
    <col min="3074" max="3074" width="6.28515625" style="327" customWidth="1"/>
    <col min="3075" max="3075" width="63.140625" style="327" customWidth="1"/>
    <col min="3076" max="3076" width="5.28515625" style="327" customWidth="1"/>
    <col min="3077" max="3077" width="10" style="327" customWidth="1"/>
    <col min="3078" max="3078" width="12.140625" style="327" customWidth="1"/>
    <col min="3079" max="3079" width="10.85546875" style="327" customWidth="1"/>
    <col min="3080" max="3080" width="13.140625" style="327" customWidth="1"/>
    <col min="3081" max="3081" width="13.5703125" style="327" customWidth="1"/>
    <col min="3082" max="3082" width="11.7109375" style="327" customWidth="1"/>
    <col min="3083" max="3328" width="9.140625" style="327"/>
    <col min="3329" max="3329" width="5.140625" style="327" customWidth="1"/>
    <col min="3330" max="3330" width="6.28515625" style="327" customWidth="1"/>
    <col min="3331" max="3331" width="63.140625" style="327" customWidth="1"/>
    <col min="3332" max="3332" width="5.28515625" style="327" customWidth="1"/>
    <col min="3333" max="3333" width="10" style="327" customWidth="1"/>
    <col min="3334" max="3334" width="12.140625" style="327" customWidth="1"/>
    <col min="3335" max="3335" width="10.85546875" style="327" customWidth="1"/>
    <col min="3336" max="3336" width="13.140625" style="327" customWidth="1"/>
    <col min="3337" max="3337" width="13.5703125" style="327" customWidth="1"/>
    <col min="3338" max="3338" width="11.7109375" style="327" customWidth="1"/>
    <col min="3339" max="3584" width="9.140625" style="327"/>
    <col min="3585" max="3585" width="5.140625" style="327" customWidth="1"/>
    <col min="3586" max="3586" width="6.28515625" style="327" customWidth="1"/>
    <col min="3587" max="3587" width="63.140625" style="327" customWidth="1"/>
    <col min="3588" max="3588" width="5.28515625" style="327" customWidth="1"/>
    <col min="3589" max="3589" width="10" style="327" customWidth="1"/>
    <col min="3590" max="3590" width="12.140625" style="327" customWidth="1"/>
    <col min="3591" max="3591" width="10.85546875" style="327" customWidth="1"/>
    <col min="3592" max="3592" width="13.140625" style="327" customWidth="1"/>
    <col min="3593" max="3593" width="13.5703125" style="327" customWidth="1"/>
    <col min="3594" max="3594" width="11.7109375" style="327" customWidth="1"/>
    <col min="3595" max="3840" width="9.140625" style="327"/>
    <col min="3841" max="3841" width="5.140625" style="327" customWidth="1"/>
    <col min="3842" max="3842" width="6.28515625" style="327" customWidth="1"/>
    <col min="3843" max="3843" width="63.140625" style="327" customWidth="1"/>
    <col min="3844" max="3844" width="5.28515625" style="327" customWidth="1"/>
    <col min="3845" max="3845" width="10" style="327" customWidth="1"/>
    <col min="3846" max="3846" width="12.140625" style="327" customWidth="1"/>
    <col min="3847" max="3847" width="10.85546875" style="327" customWidth="1"/>
    <col min="3848" max="3848" width="13.140625" style="327" customWidth="1"/>
    <col min="3849" max="3849" width="13.5703125" style="327" customWidth="1"/>
    <col min="3850" max="3850" width="11.7109375" style="327" customWidth="1"/>
    <col min="3851" max="4096" width="9.140625" style="327"/>
    <col min="4097" max="4097" width="5.140625" style="327" customWidth="1"/>
    <col min="4098" max="4098" width="6.28515625" style="327" customWidth="1"/>
    <col min="4099" max="4099" width="63.140625" style="327" customWidth="1"/>
    <col min="4100" max="4100" width="5.28515625" style="327" customWidth="1"/>
    <col min="4101" max="4101" width="10" style="327" customWidth="1"/>
    <col min="4102" max="4102" width="12.140625" style="327" customWidth="1"/>
    <col min="4103" max="4103" width="10.85546875" style="327" customWidth="1"/>
    <col min="4104" max="4104" width="13.140625" style="327" customWidth="1"/>
    <col min="4105" max="4105" width="13.5703125" style="327" customWidth="1"/>
    <col min="4106" max="4106" width="11.7109375" style="327" customWidth="1"/>
    <col min="4107" max="4352" width="9.140625" style="327"/>
    <col min="4353" max="4353" width="5.140625" style="327" customWidth="1"/>
    <col min="4354" max="4354" width="6.28515625" style="327" customWidth="1"/>
    <col min="4355" max="4355" width="63.140625" style="327" customWidth="1"/>
    <col min="4356" max="4356" width="5.28515625" style="327" customWidth="1"/>
    <col min="4357" max="4357" width="10" style="327" customWidth="1"/>
    <col min="4358" max="4358" width="12.140625" style="327" customWidth="1"/>
    <col min="4359" max="4359" width="10.85546875" style="327" customWidth="1"/>
    <col min="4360" max="4360" width="13.140625" style="327" customWidth="1"/>
    <col min="4361" max="4361" width="13.5703125" style="327" customWidth="1"/>
    <col min="4362" max="4362" width="11.7109375" style="327" customWidth="1"/>
    <col min="4363" max="4608" width="9.140625" style="327"/>
    <col min="4609" max="4609" width="5.140625" style="327" customWidth="1"/>
    <col min="4610" max="4610" width="6.28515625" style="327" customWidth="1"/>
    <col min="4611" max="4611" width="63.140625" style="327" customWidth="1"/>
    <col min="4612" max="4612" width="5.28515625" style="327" customWidth="1"/>
    <col min="4613" max="4613" width="10" style="327" customWidth="1"/>
    <col min="4614" max="4614" width="12.140625" style="327" customWidth="1"/>
    <col min="4615" max="4615" width="10.85546875" style="327" customWidth="1"/>
    <col min="4616" max="4616" width="13.140625" style="327" customWidth="1"/>
    <col min="4617" max="4617" width="13.5703125" style="327" customWidth="1"/>
    <col min="4618" max="4618" width="11.7109375" style="327" customWidth="1"/>
    <col min="4619" max="4864" width="9.140625" style="327"/>
    <col min="4865" max="4865" width="5.140625" style="327" customWidth="1"/>
    <col min="4866" max="4866" width="6.28515625" style="327" customWidth="1"/>
    <col min="4867" max="4867" width="63.140625" style="327" customWidth="1"/>
    <col min="4868" max="4868" width="5.28515625" style="327" customWidth="1"/>
    <col min="4869" max="4869" width="10" style="327" customWidth="1"/>
    <col min="4870" max="4870" width="12.140625" style="327" customWidth="1"/>
    <col min="4871" max="4871" width="10.85546875" style="327" customWidth="1"/>
    <col min="4872" max="4872" width="13.140625" style="327" customWidth="1"/>
    <col min="4873" max="4873" width="13.5703125" style="327" customWidth="1"/>
    <col min="4874" max="4874" width="11.7109375" style="327" customWidth="1"/>
    <col min="4875" max="5120" width="9.140625" style="327"/>
    <col min="5121" max="5121" width="5.140625" style="327" customWidth="1"/>
    <col min="5122" max="5122" width="6.28515625" style="327" customWidth="1"/>
    <col min="5123" max="5123" width="63.140625" style="327" customWidth="1"/>
    <col min="5124" max="5124" width="5.28515625" style="327" customWidth="1"/>
    <col min="5125" max="5125" width="10" style="327" customWidth="1"/>
    <col min="5126" max="5126" width="12.140625" style="327" customWidth="1"/>
    <col min="5127" max="5127" width="10.85546875" style="327" customWidth="1"/>
    <col min="5128" max="5128" width="13.140625" style="327" customWidth="1"/>
    <col min="5129" max="5129" width="13.5703125" style="327" customWidth="1"/>
    <col min="5130" max="5130" width="11.7109375" style="327" customWidth="1"/>
    <col min="5131" max="5376" width="9.140625" style="327"/>
    <col min="5377" max="5377" width="5.140625" style="327" customWidth="1"/>
    <col min="5378" max="5378" width="6.28515625" style="327" customWidth="1"/>
    <col min="5379" max="5379" width="63.140625" style="327" customWidth="1"/>
    <col min="5380" max="5380" width="5.28515625" style="327" customWidth="1"/>
    <col min="5381" max="5381" width="10" style="327" customWidth="1"/>
    <col min="5382" max="5382" width="12.140625" style="327" customWidth="1"/>
    <col min="5383" max="5383" width="10.85546875" style="327" customWidth="1"/>
    <col min="5384" max="5384" width="13.140625" style="327" customWidth="1"/>
    <col min="5385" max="5385" width="13.5703125" style="327" customWidth="1"/>
    <col min="5386" max="5386" width="11.7109375" style="327" customWidth="1"/>
    <col min="5387" max="5632" width="9.140625" style="327"/>
    <col min="5633" max="5633" width="5.140625" style="327" customWidth="1"/>
    <col min="5634" max="5634" width="6.28515625" style="327" customWidth="1"/>
    <col min="5635" max="5635" width="63.140625" style="327" customWidth="1"/>
    <col min="5636" max="5636" width="5.28515625" style="327" customWidth="1"/>
    <col min="5637" max="5637" width="10" style="327" customWidth="1"/>
    <col min="5638" max="5638" width="12.140625" style="327" customWidth="1"/>
    <col min="5639" max="5639" width="10.85546875" style="327" customWidth="1"/>
    <col min="5640" max="5640" width="13.140625" style="327" customWidth="1"/>
    <col min="5641" max="5641" width="13.5703125" style="327" customWidth="1"/>
    <col min="5642" max="5642" width="11.7109375" style="327" customWidth="1"/>
    <col min="5643" max="5888" width="9.140625" style="327"/>
    <col min="5889" max="5889" width="5.140625" style="327" customWidth="1"/>
    <col min="5890" max="5890" width="6.28515625" style="327" customWidth="1"/>
    <col min="5891" max="5891" width="63.140625" style="327" customWidth="1"/>
    <col min="5892" max="5892" width="5.28515625" style="327" customWidth="1"/>
    <col min="5893" max="5893" width="10" style="327" customWidth="1"/>
    <col min="5894" max="5894" width="12.140625" style="327" customWidth="1"/>
    <col min="5895" max="5895" width="10.85546875" style="327" customWidth="1"/>
    <col min="5896" max="5896" width="13.140625" style="327" customWidth="1"/>
    <col min="5897" max="5897" width="13.5703125" style="327" customWidth="1"/>
    <col min="5898" max="5898" width="11.7109375" style="327" customWidth="1"/>
    <col min="5899" max="6144" width="9.140625" style="327"/>
    <col min="6145" max="6145" width="5.140625" style="327" customWidth="1"/>
    <col min="6146" max="6146" width="6.28515625" style="327" customWidth="1"/>
    <col min="6147" max="6147" width="63.140625" style="327" customWidth="1"/>
    <col min="6148" max="6148" width="5.28515625" style="327" customWidth="1"/>
    <col min="6149" max="6149" width="10" style="327" customWidth="1"/>
    <col min="6150" max="6150" width="12.140625" style="327" customWidth="1"/>
    <col min="6151" max="6151" width="10.85546875" style="327" customWidth="1"/>
    <col min="6152" max="6152" width="13.140625" style="327" customWidth="1"/>
    <col min="6153" max="6153" width="13.5703125" style="327" customWidth="1"/>
    <col min="6154" max="6154" width="11.7109375" style="327" customWidth="1"/>
    <col min="6155" max="6400" width="9.140625" style="327"/>
    <col min="6401" max="6401" width="5.140625" style="327" customWidth="1"/>
    <col min="6402" max="6402" width="6.28515625" style="327" customWidth="1"/>
    <col min="6403" max="6403" width="63.140625" style="327" customWidth="1"/>
    <col min="6404" max="6404" width="5.28515625" style="327" customWidth="1"/>
    <col min="6405" max="6405" width="10" style="327" customWidth="1"/>
    <col min="6406" max="6406" width="12.140625" style="327" customWidth="1"/>
    <col min="6407" max="6407" width="10.85546875" style="327" customWidth="1"/>
    <col min="6408" max="6408" width="13.140625" style="327" customWidth="1"/>
    <col min="6409" max="6409" width="13.5703125" style="327" customWidth="1"/>
    <col min="6410" max="6410" width="11.7109375" style="327" customWidth="1"/>
    <col min="6411" max="6656" width="9.140625" style="327"/>
    <col min="6657" max="6657" width="5.140625" style="327" customWidth="1"/>
    <col min="6658" max="6658" width="6.28515625" style="327" customWidth="1"/>
    <col min="6659" max="6659" width="63.140625" style="327" customWidth="1"/>
    <col min="6660" max="6660" width="5.28515625" style="327" customWidth="1"/>
    <col min="6661" max="6661" width="10" style="327" customWidth="1"/>
    <col min="6662" max="6662" width="12.140625" style="327" customWidth="1"/>
    <col min="6663" max="6663" width="10.85546875" style="327" customWidth="1"/>
    <col min="6664" max="6664" width="13.140625" style="327" customWidth="1"/>
    <col min="6665" max="6665" width="13.5703125" style="327" customWidth="1"/>
    <col min="6666" max="6666" width="11.7109375" style="327" customWidth="1"/>
    <col min="6667" max="6912" width="9.140625" style="327"/>
    <col min="6913" max="6913" width="5.140625" style="327" customWidth="1"/>
    <col min="6914" max="6914" width="6.28515625" style="327" customWidth="1"/>
    <col min="6915" max="6915" width="63.140625" style="327" customWidth="1"/>
    <col min="6916" max="6916" width="5.28515625" style="327" customWidth="1"/>
    <col min="6917" max="6917" width="10" style="327" customWidth="1"/>
    <col min="6918" max="6918" width="12.140625" style="327" customWidth="1"/>
    <col min="6919" max="6919" width="10.85546875" style="327" customWidth="1"/>
    <col min="6920" max="6920" width="13.140625" style="327" customWidth="1"/>
    <col min="6921" max="6921" width="13.5703125" style="327" customWidth="1"/>
    <col min="6922" max="6922" width="11.7109375" style="327" customWidth="1"/>
    <col min="6923" max="7168" width="9.140625" style="327"/>
    <col min="7169" max="7169" width="5.140625" style="327" customWidth="1"/>
    <col min="7170" max="7170" width="6.28515625" style="327" customWidth="1"/>
    <col min="7171" max="7171" width="63.140625" style="327" customWidth="1"/>
    <col min="7172" max="7172" width="5.28515625" style="327" customWidth="1"/>
    <col min="7173" max="7173" width="10" style="327" customWidth="1"/>
    <col min="7174" max="7174" width="12.140625" style="327" customWidth="1"/>
    <col min="7175" max="7175" width="10.85546875" style="327" customWidth="1"/>
    <col min="7176" max="7176" width="13.140625" style="327" customWidth="1"/>
    <col min="7177" max="7177" width="13.5703125" style="327" customWidth="1"/>
    <col min="7178" max="7178" width="11.7109375" style="327" customWidth="1"/>
    <col min="7179" max="7424" width="9.140625" style="327"/>
    <col min="7425" max="7425" width="5.140625" style="327" customWidth="1"/>
    <col min="7426" max="7426" width="6.28515625" style="327" customWidth="1"/>
    <col min="7427" max="7427" width="63.140625" style="327" customWidth="1"/>
    <col min="7428" max="7428" width="5.28515625" style="327" customWidth="1"/>
    <col min="7429" max="7429" width="10" style="327" customWidth="1"/>
    <col min="7430" max="7430" width="12.140625" style="327" customWidth="1"/>
    <col min="7431" max="7431" width="10.85546875" style="327" customWidth="1"/>
    <col min="7432" max="7432" width="13.140625" style="327" customWidth="1"/>
    <col min="7433" max="7433" width="13.5703125" style="327" customWidth="1"/>
    <col min="7434" max="7434" width="11.7109375" style="327" customWidth="1"/>
    <col min="7435" max="7680" width="9.140625" style="327"/>
    <col min="7681" max="7681" width="5.140625" style="327" customWidth="1"/>
    <col min="7682" max="7682" width="6.28515625" style="327" customWidth="1"/>
    <col min="7683" max="7683" width="63.140625" style="327" customWidth="1"/>
    <col min="7684" max="7684" width="5.28515625" style="327" customWidth="1"/>
    <col min="7685" max="7685" width="10" style="327" customWidth="1"/>
    <col min="7686" max="7686" width="12.140625" style="327" customWidth="1"/>
    <col min="7687" max="7687" width="10.85546875" style="327" customWidth="1"/>
    <col min="7688" max="7688" width="13.140625" style="327" customWidth="1"/>
    <col min="7689" max="7689" width="13.5703125" style="327" customWidth="1"/>
    <col min="7690" max="7690" width="11.7109375" style="327" customWidth="1"/>
    <col min="7691" max="7936" width="9.140625" style="327"/>
    <col min="7937" max="7937" width="5.140625" style="327" customWidth="1"/>
    <col min="7938" max="7938" width="6.28515625" style="327" customWidth="1"/>
    <col min="7939" max="7939" width="63.140625" style="327" customWidth="1"/>
    <col min="7940" max="7940" width="5.28515625" style="327" customWidth="1"/>
    <col min="7941" max="7941" width="10" style="327" customWidth="1"/>
    <col min="7942" max="7942" width="12.140625" style="327" customWidth="1"/>
    <col min="7943" max="7943" width="10.85546875" style="327" customWidth="1"/>
    <col min="7944" max="7944" width="13.140625" style="327" customWidth="1"/>
    <col min="7945" max="7945" width="13.5703125" style="327" customWidth="1"/>
    <col min="7946" max="7946" width="11.7109375" style="327" customWidth="1"/>
    <col min="7947" max="8192" width="9.140625" style="327"/>
    <col min="8193" max="8193" width="5.140625" style="327" customWidth="1"/>
    <col min="8194" max="8194" width="6.28515625" style="327" customWidth="1"/>
    <col min="8195" max="8195" width="63.140625" style="327" customWidth="1"/>
    <col min="8196" max="8196" width="5.28515625" style="327" customWidth="1"/>
    <col min="8197" max="8197" width="10" style="327" customWidth="1"/>
    <col min="8198" max="8198" width="12.140625" style="327" customWidth="1"/>
    <col min="8199" max="8199" width="10.85546875" style="327" customWidth="1"/>
    <col min="8200" max="8200" width="13.140625" style="327" customWidth="1"/>
    <col min="8201" max="8201" width="13.5703125" style="327" customWidth="1"/>
    <col min="8202" max="8202" width="11.7109375" style="327" customWidth="1"/>
    <col min="8203" max="8448" width="9.140625" style="327"/>
    <col min="8449" max="8449" width="5.140625" style="327" customWidth="1"/>
    <col min="8450" max="8450" width="6.28515625" style="327" customWidth="1"/>
    <col min="8451" max="8451" width="63.140625" style="327" customWidth="1"/>
    <col min="8452" max="8452" width="5.28515625" style="327" customWidth="1"/>
    <col min="8453" max="8453" width="10" style="327" customWidth="1"/>
    <col min="8454" max="8454" width="12.140625" style="327" customWidth="1"/>
    <col min="8455" max="8455" width="10.85546875" style="327" customWidth="1"/>
    <col min="8456" max="8456" width="13.140625" style="327" customWidth="1"/>
    <col min="8457" max="8457" width="13.5703125" style="327" customWidth="1"/>
    <col min="8458" max="8458" width="11.7109375" style="327" customWidth="1"/>
    <col min="8459" max="8704" width="9.140625" style="327"/>
    <col min="8705" max="8705" width="5.140625" style="327" customWidth="1"/>
    <col min="8706" max="8706" width="6.28515625" style="327" customWidth="1"/>
    <col min="8707" max="8707" width="63.140625" style="327" customWidth="1"/>
    <col min="8708" max="8708" width="5.28515625" style="327" customWidth="1"/>
    <col min="8709" max="8709" width="10" style="327" customWidth="1"/>
    <col min="8710" max="8710" width="12.140625" style="327" customWidth="1"/>
    <col min="8711" max="8711" width="10.85546875" style="327" customWidth="1"/>
    <col min="8712" max="8712" width="13.140625" style="327" customWidth="1"/>
    <col min="8713" max="8713" width="13.5703125" style="327" customWidth="1"/>
    <col min="8714" max="8714" width="11.7109375" style="327" customWidth="1"/>
    <col min="8715" max="8960" width="9.140625" style="327"/>
    <col min="8961" max="8961" width="5.140625" style="327" customWidth="1"/>
    <col min="8962" max="8962" width="6.28515625" style="327" customWidth="1"/>
    <col min="8963" max="8963" width="63.140625" style="327" customWidth="1"/>
    <col min="8964" max="8964" width="5.28515625" style="327" customWidth="1"/>
    <col min="8965" max="8965" width="10" style="327" customWidth="1"/>
    <col min="8966" max="8966" width="12.140625" style="327" customWidth="1"/>
    <col min="8967" max="8967" width="10.85546875" style="327" customWidth="1"/>
    <col min="8968" max="8968" width="13.140625" style="327" customWidth="1"/>
    <col min="8969" max="8969" width="13.5703125" style="327" customWidth="1"/>
    <col min="8970" max="8970" width="11.7109375" style="327" customWidth="1"/>
    <col min="8971" max="9216" width="9.140625" style="327"/>
    <col min="9217" max="9217" width="5.140625" style="327" customWidth="1"/>
    <col min="9218" max="9218" width="6.28515625" style="327" customWidth="1"/>
    <col min="9219" max="9219" width="63.140625" style="327" customWidth="1"/>
    <col min="9220" max="9220" width="5.28515625" style="327" customWidth="1"/>
    <col min="9221" max="9221" width="10" style="327" customWidth="1"/>
    <col min="9222" max="9222" width="12.140625" style="327" customWidth="1"/>
    <col min="9223" max="9223" width="10.85546875" style="327" customWidth="1"/>
    <col min="9224" max="9224" width="13.140625" style="327" customWidth="1"/>
    <col min="9225" max="9225" width="13.5703125" style="327" customWidth="1"/>
    <col min="9226" max="9226" width="11.7109375" style="327" customWidth="1"/>
    <col min="9227" max="9472" width="9.140625" style="327"/>
    <col min="9473" max="9473" width="5.140625" style="327" customWidth="1"/>
    <col min="9474" max="9474" width="6.28515625" style="327" customWidth="1"/>
    <col min="9475" max="9475" width="63.140625" style="327" customWidth="1"/>
    <col min="9476" max="9476" width="5.28515625" style="327" customWidth="1"/>
    <col min="9477" max="9477" width="10" style="327" customWidth="1"/>
    <col min="9478" max="9478" width="12.140625" style="327" customWidth="1"/>
    <col min="9479" max="9479" width="10.85546875" style="327" customWidth="1"/>
    <col min="9480" max="9480" width="13.140625" style="327" customWidth="1"/>
    <col min="9481" max="9481" width="13.5703125" style="327" customWidth="1"/>
    <col min="9482" max="9482" width="11.7109375" style="327" customWidth="1"/>
    <col min="9483" max="9728" width="9.140625" style="327"/>
    <col min="9729" max="9729" width="5.140625" style="327" customWidth="1"/>
    <col min="9730" max="9730" width="6.28515625" style="327" customWidth="1"/>
    <col min="9731" max="9731" width="63.140625" style="327" customWidth="1"/>
    <col min="9732" max="9732" width="5.28515625" style="327" customWidth="1"/>
    <col min="9733" max="9733" width="10" style="327" customWidth="1"/>
    <col min="9734" max="9734" width="12.140625" style="327" customWidth="1"/>
    <col min="9735" max="9735" width="10.85546875" style="327" customWidth="1"/>
    <col min="9736" max="9736" width="13.140625" style="327" customWidth="1"/>
    <col min="9737" max="9737" width="13.5703125" style="327" customWidth="1"/>
    <col min="9738" max="9738" width="11.7109375" style="327" customWidth="1"/>
    <col min="9739" max="9984" width="9.140625" style="327"/>
    <col min="9985" max="9985" width="5.140625" style="327" customWidth="1"/>
    <col min="9986" max="9986" width="6.28515625" style="327" customWidth="1"/>
    <col min="9987" max="9987" width="63.140625" style="327" customWidth="1"/>
    <col min="9988" max="9988" width="5.28515625" style="327" customWidth="1"/>
    <col min="9989" max="9989" width="10" style="327" customWidth="1"/>
    <col min="9990" max="9990" width="12.140625" style="327" customWidth="1"/>
    <col min="9991" max="9991" width="10.85546875" style="327" customWidth="1"/>
    <col min="9992" max="9992" width="13.140625" style="327" customWidth="1"/>
    <col min="9993" max="9993" width="13.5703125" style="327" customWidth="1"/>
    <col min="9994" max="9994" width="11.7109375" style="327" customWidth="1"/>
    <col min="9995" max="10240" width="9.140625" style="327"/>
    <col min="10241" max="10241" width="5.140625" style="327" customWidth="1"/>
    <col min="10242" max="10242" width="6.28515625" style="327" customWidth="1"/>
    <col min="10243" max="10243" width="63.140625" style="327" customWidth="1"/>
    <col min="10244" max="10244" width="5.28515625" style="327" customWidth="1"/>
    <col min="10245" max="10245" width="10" style="327" customWidth="1"/>
    <col min="10246" max="10246" width="12.140625" style="327" customWidth="1"/>
    <col min="10247" max="10247" width="10.85546875" style="327" customWidth="1"/>
    <col min="10248" max="10248" width="13.140625" style="327" customWidth="1"/>
    <col min="10249" max="10249" width="13.5703125" style="327" customWidth="1"/>
    <col min="10250" max="10250" width="11.7109375" style="327" customWidth="1"/>
    <col min="10251" max="10496" width="9.140625" style="327"/>
    <col min="10497" max="10497" width="5.140625" style="327" customWidth="1"/>
    <col min="10498" max="10498" width="6.28515625" style="327" customWidth="1"/>
    <col min="10499" max="10499" width="63.140625" style="327" customWidth="1"/>
    <col min="10500" max="10500" width="5.28515625" style="327" customWidth="1"/>
    <col min="10501" max="10501" width="10" style="327" customWidth="1"/>
    <col min="10502" max="10502" width="12.140625" style="327" customWidth="1"/>
    <col min="10503" max="10503" width="10.85546875" style="327" customWidth="1"/>
    <col min="10504" max="10504" width="13.140625" style="327" customWidth="1"/>
    <col min="10505" max="10505" width="13.5703125" style="327" customWidth="1"/>
    <col min="10506" max="10506" width="11.7109375" style="327" customWidth="1"/>
    <col min="10507" max="10752" width="9.140625" style="327"/>
    <col min="10753" max="10753" width="5.140625" style="327" customWidth="1"/>
    <col min="10754" max="10754" width="6.28515625" style="327" customWidth="1"/>
    <col min="10755" max="10755" width="63.140625" style="327" customWidth="1"/>
    <col min="10756" max="10756" width="5.28515625" style="327" customWidth="1"/>
    <col min="10757" max="10757" width="10" style="327" customWidth="1"/>
    <col min="10758" max="10758" width="12.140625" style="327" customWidth="1"/>
    <col min="10759" max="10759" width="10.85546875" style="327" customWidth="1"/>
    <col min="10760" max="10760" width="13.140625" style="327" customWidth="1"/>
    <col min="10761" max="10761" width="13.5703125" style="327" customWidth="1"/>
    <col min="10762" max="10762" width="11.7109375" style="327" customWidth="1"/>
    <col min="10763" max="11008" width="9.140625" style="327"/>
    <col min="11009" max="11009" width="5.140625" style="327" customWidth="1"/>
    <col min="11010" max="11010" width="6.28515625" style="327" customWidth="1"/>
    <col min="11011" max="11011" width="63.140625" style="327" customWidth="1"/>
    <col min="11012" max="11012" width="5.28515625" style="327" customWidth="1"/>
    <col min="11013" max="11013" width="10" style="327" customWidth="1"/>
    <col min="11014" max="11014" width="12.140625" style="327" customWidth="1"/>
    <col min="11015" max="11015" width="10.85546875" style="327" customWidth="1"/>
    <col min="11016" max="11016" width="13.140625" style="327" customWidth="1"/>
    <col min="11017" max="11017" width="13.5703125" style="327" customWidth="1"/>
    <col min="11018" max="11018" width="11.7109375" style="327" customWidth="1"/>
    <col min="11019" max="11264" width="9.140625" style="327"/>
    <col min="11265" max="11265" width="5.140625" style="327" customWidth="1"/>
    <col min="11266" max="11266" width="6.28515625" style="327" customWidth="1"/>
    <col min="11267" max="11267" width="63.140625" style="327" customWidth="1"/>
    <col min="11268" max="11268" width="5.28515625" style="327" customWidth="1"/>
    <col min="11269" max="11269" width="10" style="327" customWidth="1"/>
    <col min="11270" max="11270" width="12.140625" style="327" customWidth="1"/>
    <col min="11271" max="11271" width="10.85546875" style="327" customWidth="1"/>
    <col min="11272" max="11272" width="13.140625" style="327" customWidth="1"/>
    <col min="11273" max="11273" width="13.5703125" style="327" customWidth="1"/>
    <col min="11274" max="11274" width="11.7109375" style="327" customWidth="1"/>
    <col min="11275" max="11520" width="9.140625" style="327"/>
    <col min="11521" max="11521" width="5.140625" style="327" customWidth="1"/>
    <col min="11522" max="11522" width="6.28515625" style="327" customWidth="1"/>
    <col min="11523" max="11523" width="63.140625" style="327" customWidth="1"/>
    <col min="11524" max="11524" width="5.28515625" style="327" customWidth="1"/>
    <col min="11525" max="11525" width="10" style="327" customWidth="1"/>
    <col min="11526" max="11526" width="12.140625" style="327" customWidth="1"/>
    <col min="11527" max="11527" width="10.85546875" style="327" customWidth="1"/>
    <col min="11528" max="11528" width="13.140625" style="327" customWidth="1"/>
    <col min="11529" max="11529" width="13.5703125" style="327" customWidth="1"/>
    <col min="11530" max="11530" width="11.7109375" style="327" customWidth="1"/>
    <col min="11531" max="11776" width="9.140625" style="327"/>
    <col min="11777" max="11777" width="5.140625" style="327" customWidth="1"/>
    <col min="11778" max="11778" width="6.28515625" style="327" customWidth="1"/>
    <col min="11779" max="11779" width="63.140625" style="327" customWidth="1"/>
    <col min="11780" max="11780" width="5.28515625" style="327" customWidth="1"/>
    <col min="11781" max="11781" width="10" style="327" customWidth="1"/>
    <col min="11782" max="11782" width="12.140625" style="327" customWidth="1"/>
    <col min="11783" max="11783" width="10.85546875" style="327" customWidth="1"/>
    <col min="11784" max="11784" width="13.140625" style="327" customWidth="1"/>
    <col min="11785" max="11785" width="13.5703125" style="327" customWidth="1"/>
    <col min="11786" max="11786" width="11.7109375" style="327" customWidth="1"/>
    <col min="11787" max="12032" width="9.140625" style="327"/>
    <col min="12033" max="12033" width="5.140625" style="327" customWidth="1"/>
    <col min="12034" max="12034" width="6.28515625" style="327" customWidth="1"/>
    <col min="12035" max="12035" width="63.140625" style="327" customWidth="1"/>
    <col min="12036" max="12036" width="5.28515625" style="327" customWidth="1"/>
    <col min="12037" max="12037" width="10" style="327" customWidth="1"/>
    <col min="12038" max="12038" width="12.140625" style="327" customWidth="1"/>
    <col min="12039" max="12039" width="10.85546875" style="327" customWidth="1"/>
    <col min="12040" max="12040" width="13.140625" style="327" customWidth="1"/>
    <col min="12041" max="12041" width="13.5703125" style="327" customWidth="1"/>
    <col min="12042" max="12042" width="11.7109375" style="327" customWidth="1"/>
    <col min="12043" max="12288" width="9.140625" style="327"/>
    <col min="12289" max="12289" width="5.140625" style="327" customWidth="1"/>
    <col min="12290" max="12290" width="6.28515625" style="327" customWidth="1"/>
    <col min="12291" max="12291" width="63.140625" style="327" customWidth="1"/>
    <col min="12292" max="12292" width="5.28515625" style="327" customWidth="1"/>
    <col min="12293" max="12293" width="10" style="327" customWidth="1"/>
    <col min="12294" max="12294" width="12.140625" style="327" customWidth="1"/>
    <col min="12295" max="12295" width="10.85546875" style="327" customWidth="1"/>
    <col min="12296" max="12296" width="13.140625" style="327" customWidth="1"/>
    <col min="12297" max="12297" width="13.5703125" style="327" customWidth="1"/>
    <col min="12298" max="12298" width="11.7109375" style="327" customWidth="1"/>
    <col min="12299" max="12544" width="9.140625" style="327"/>
    <col min="12545" max="12545" width="5.140625" style="327" customWidth="1"/>
    <col min="12546" max="12546" width="6.28515625" style="327" customWidth="1"/>
    <col min="12547" max="12547" width="63.140625" style="327" customWidth="1"/>
    <col min="12548" max="12548" width="5.28515625" style="327" customWidth="1"/>
    <col min="12549" max="12549" width="10" style="327" customWidth="1"/>
    <col min="12550" max="12550" width="12.140625" style="327" customWidth="1"/>
    <col min="12551" max="12551" width="10.85546875" style="327" customWidth="1"/>
    <col min="12552" max="12552" width="13.140625" style="327" customWidth="1"/>
    <col min="12553" max="12553" width="13.5703125" style="327" customWidth="1"/>
    <col min="12554" max="12554" width="11.7109375" style="327" customWidth="1"/>
    <col min="12555" max="12800" width="9.140625" style="327"/>
    <col min="12801" max="12801" width="5.140625" style="327" customWidth="1"/>
    <col min="12802" max="12802" width="6.28515625" style="327" customWidth="1"/>
    <col min="12803" max="12803" width="63.140625" style="327" customWidth="1"/>
    <col min="12804" max="12804" width="5.28515625" style="327" customWidth="1"/>
    <col min="12805" max="12805" width="10" style="327" customWidth="1"/>
    <col min="12806" max="12806" width="12.140625" style="327" customWidth="1"/>
    <col min="12807" max="12807" width="10.85546875" style="327" customWidth="1"/>
    <col min="12808" max="12808" width="13.140625" style="327" customWidth="1"/>
    <col min="12809" max="12809" width="13.5703125" style="327" customWidth="1"/>
    <col min="12810" max="12810" width="11.7109375" style="327" customWidth="1"/>
    <col min="12811" max="13056" width="9.140625" style="327"/>
    <col min="13057" max="13057" width="5.140625" style="327" customWidth="1"/>
    <col min="13058" max="13058" width="6.28515625" style="327" customWidth="1"/>
    <col min="13059" max="13059" width="63.140625" style="327" customWidth="1"/>
    <col min="13060" max="13060" width="5.28515625" style="327" customWidth="1"/>
    <col min="13061" max="13061" width="10" style="327" customWidth="1"/>
    <col min="13062" max="13062" width="12.140625" style="327" customWidth="1"/>
    <col min="13063" max="13063" width="10.85546875" style="327" customWidth="1"/>
    <col min="13064" max="13064" width="13.140625" style="327" customWidth="1"/>
    <col min="13065" max="13065" width="13.5703125" style="327" customWidth="1"/>
    <col min="13066" max="13066" width="11.7109375" style="327" customWidth="1"/>
    <col min="13067" max="13312" width="9.140625" style="327"/>
    <col min="13313" max="13313" width="5.140625" style="327" customWidth="1"/>
    <col min="13314" max="13314" width="6.28515625" style="327" customWidth="1"/>
    <col min="13315" max="13315" width="63.140625" style="327" customWidth="1"/>
    <col min="13316" max="13316" width="5.28515625" style="327" customWidth="1"/>
    <col min="13317" max="13317" width="10" style="327" customWidth="1"/>
    <col min="13318" max="13318" width="12.140625" style="327" customWidth="1"/>
    <col min="13319" max="13319" width="10.85546875" style="327" customWidth="1"/>
    <col min="13320" max="13320" width="13.140625" style="327" customWidth="1"/>
    <col min="13321" max="13321" width="13.5703125" style="327" customWidth="1"/>
    <col min="13322" max="13322" width="11.7109375" style="327" customWidth="1"/>
    <col min="13323" max="13568" width="9.140625" style="327"/>
    <col min="13569" max="13569" width="5.140625" style="327" customWidth="1"/>
    <col min="13570" max="13570" width="6.28515625" style="327" customWidth="1"/>
    <col min="13571" max="13571" width="63.140625" style="327" customWidth="1"/>
    <col min="13572" max="13572" width="5.28515625" style="327" customWidth="1"/>
    <col min="13573" max="13573" width="10" style="327" customWidth="1"/>
    <col min="13574" max="13574" width="12.140625" style="327" customWidth="1"/>
    <col min="13575" max="13575" width="10.85546875" style="327" customWidth="1"/>
    <col min="13576" max="13576" width="13.140625" style="327" customWidth="1"/>
    <col min="13577" max="13577" width="13.5703125" style="327" customWidth="1"/>
    <col min="13578" max="13578" width="11.7109375" style="327" customWidth="1"/>
    <col min="13579" max="13824" width="9.140625" style="327"/>
    <col min="13825" max="13825" width="5.140625" style="327" customWidth="1"/>
    <col min="13826" max="13826" width="6.28515625" style="327" customWidth="1"/>
    <col min="13827" max="13827" width="63.140625" style="327" customWidth="1"/>
    <col min="13828" max="13828" width="5.28515625" style="327" customWidth="1"/>
    <col min="13829" max="13829" width="10" style="327" customWidth="1"/>
    <col min="13830" max="13830" width="12.140625" style="327" customWidth="1"/>
    <col min="13831" max="13831" width="10.85546875" style="327" customWidth="1"/>
    <col min="13832" max="13832" width="13.140625" style="327" customWidth="1"/>
    <col min="13833" max="13833" width="13.5703125" style="327" customWidth="1"/>
    <col min="13834" max="13834" width="11.7109375" style="327" customWidth="1"/>
    <col min="13835" max="14080" width="9.140625" style="327"/>
    <col min="14081" max="14081" width="5.140625" style="327" customWidth="1"/>
    <col min="14082" max="14082" width="6.28515625" style="327" customWidth="1"/>
    <col min="14083" max="14083" width="63.140625" style="327" customWidth="1"/>
    <col min="14084" max="14084" width="5.28515625" style="327" customWidth="1"/>
    <col min="14085" max="14085" width="10" style="327" customWidth="1"/>
    <col min="14086" max="14086" width="12.140625" style="327" customWidth="1"/>
    <col min="14087" max="14087" width="10.85546875" style="327" customWidth="1"/>
    <col min="14088" max="14088" width="13.140625" style="327" customWidth="1"/>
    <col min="14089" max="14089" width="13.5703125" style="327" customWidth="1"/>
    <col min="14090" max="14090" width="11.7109375" style="327" customWidth="1"/>
    <col min="14091" max="14336" width="9.140625" style="327"/>
    <col min="14337" max="14337" width="5.140625" style="327" customWidth="1"/>
    <col min="14338" max="14338" width="6.28515625" style="327" customWidth="1"/>
    <col min="14339" max="14339" width="63.140625" style="327" customWidth="1"/>
    <col min="14340" max="14340" width="5.28515625" style="327" customWidth="1"/>
    <col min="14341" max="14341" width="10" style="327" customWidth="1"/>
    <col min="14342" max="14342" width="12.140625" style="327" customWidth="1"/>
    <col min="14343" max="14343" width="10.85546875" style="327" customWidth="1"/>
    <col min="14344" max="14344" width="13.140625" style="327" customWidth="1"/>
    <col min="14345" max="14345" width="13.5703125" style="327" customWidth="1"/>
    <col min="14346" max="14346" width="11.7109375" style="327" customWidth="1"/>
    <col min="14347" max="14592" width="9.140625" style="327"/>
    <col min="14593" max="14593" width="5.140625" style="327" customWidth="1"/>
    <col min="14594" max="14594" width="6.28515625" style="327" customWidth="1"/>
    <col min="14595" max="14595" width="63.140625" style="327" customWidth="1"/>
    <col min="14596" max="14596" width="5.28515625" style="327" customWidth="1"/>
    <col min="14597" max="14597" width="10" style="327" customWidth="1"/>
    <col min="14598" max="14598" width="12.140625" style="327" customWidth="1"/>
    <col min="14599" max="14599" width="10.85546875" style="327" customWidth="1"/>
    <col min="14600" max="14600" width="13.140625" style="327" customWidth="1"/>
    <col min="14601" max="14601" width="13.5703125" style="327" customWidth="1"/>
    <col min="14602" max="14602" width="11.7109375" style="327" customWidth="1"/>
    <col min="14603" max="14848" width="9.140625" style="327"/>
    <col min="14849" max="14849" width="5.140625" style="327" customWidth="1"/>
    <col min="14850" max="14850" width="6.28515625" style="327" customWidth="1"/>
    <col min="14851" max="14851" width="63.140625" style="327" customWidth="1"/>
    <col min="14852" max="14852" width="5.28515625" style="327" customWidth="1"/>
    <col min="14853" max="14853" width="10" style="327" customWidth="1"/>
    <col min="14854" max="14854" width="12.140625" style="327" customWidth="1"/>
    <col min="14855" max="14855" width="10.85546875" style="327" customWidth="1"/>
    <col min="14856" max="14856" width="13.140625" style="327" customWidth="1"/>
    <col min="14857" max="14857" width="13.5703125" style="327" customWidth="1"/>
    <col min="14858" max="14858" width="11.7109375" style="327" customWidth="1"/>
    <col min="14859" max="15104" width="9.140625" style="327"/>
    <col min="15105" max="15105" width="5.140625" style="327" customWidth="1"/>
    <col min="15106" max="15106" width="6.28515625" style="327" customWidth="1"/>
    <col min="15107" max="15107" width="63.140625" style="327" customWidth="1"/>
    <col min="15108" max="15108" width="5.28515625" style="327" customWidth="1"/>
    <col min="15109" max="15109" width="10" style="327" customWidth="1"/>
    <col min="15110" max="15110" width="12.140625" style="327" customWidth="1"/>
    <col min="15111" max="15111" width="10.85546875" style="327" customWidth="1"/>
    <col min="15112" max="15112" width="13.140625" style="327" customWidth="1"/>
    <col min="15113" max="15113" width="13.5703125" style="327" customWidth="1"/>
    <col min="15114" max="15114" width="11.7109375" style="327" customWidth="1"/>
    <col min="15115" max="15360" width="9.140625" style="327"/>
    <col min="15361" max="15361" width="5.140625" style="327" customWidth="1"/>
    <col min="15362" max="15362" width="6.28515625" style="327" customWidth="1"/>
    <col min="15363" max="15363" width="63.140625" style="327" customWidth="1"/>
    <col min="15364" max="15364" width="5.28515625" style="327" customWidth="1"/>
    <col min="15365" max="15365" width="10" style="327" customWidth="1"/>
    <col min="15366" max="15366" width="12.140625" style="327" customWidth="1"/>
    <col min="15367" max="15367" width="10.85546875" style="327" customWidth="1"/>
    <col min="15368" max="15368" width="13.140625" style="327" customWidth="1"/>
    <col min="15369" max="15369" width="13.5703125" style="327" customWidth="1"/>
    <col min="15370" max="15370" width="11.7109375" style="327" customWidth="1"/>
    <col min="15371" max="15616" width="9.140625" style="327"/>
    <col min="15617" max="15617" width="5.140625" style="327" customWidth="1"/>
    <col min="15618" max="15618" width="6.28515625" style="327" customWidth="1"/>
    <col min="15619" max="15619" width="63.140625" style="327" customWidth="1"/>
    <col min="15620" max="15620" width="5.28515625" style="327" customWidth="1"/>
    <col min="15621" max="15621" width="10" style="327" customWidth="1"/>
    <col min="15622" max="15622" width="12.140625" style="327" customWidth="1"/>
    <col min="15623" max="15623" width="10.85546875" style="327" customWidth="1"/>
    <col min="15624" max="15624" width="13.140625" style="327" customWidth="1"/>
    <col min="15625" max="15625" width="13.5703125" style="327" customWidth="1"/>
    <col min="15626" max="15626" width="11.7109375" style="327" customWidth="1"/>
    <col min="15627" max="15872" width="9.140625" style="327"/>
    <col min="15873" max="15873" width="5.140625" style="327" customWidth="1"/>
    <col min="15874" max="15874" width="6.28515625" style="327" customWidth="1"/>
    <col min="15875" max="15875" width="63.140625" style="327" customWidth="1"/>
    <col min="15876" max="15876" width="5.28515625" style="327" customWidth="1"/>
    <col min="15877" max="15877" width="10" style="327" customWidth="1"/>
    <col min="15878" max="15878" width="12.140625" style="327" customWidth="1"/>
    <col min="15879" max="15879" width="10.85546875" style="327" customWidth="1"/>
    <col min="15880" max="15880" width="13.140625" style="327" customWidth="1"/>
    <col min="15881" max="15881" width="13.5703125" style="327" customWidth="1"/>
    <col min="15882" max="15882" width="11.7109375" style="327" customWidth="1"/>
    <col min="15883" max="16128" width="9.140625" style="327"/>
    <col min="16129" max="16129" width="5.140625" style="327" customWidth="1"/>
    <col min="16130" max="16130" width="6.28515625" style="327" customWidth="1"/>
    <col min="16131" max="16131" width="63.140625" style="327" customWidth="1"/>
    <col min="16132" max="16132" width="5.28515625" style="327" customWidth="1"/>
    <col min="16133" max="16133" width="10" style="327" customWidth="1"/>
    <col min="16134" max="16134" width="12.140625" style="327" customWidth="1"/>
    <col min="16135" max="16135" width="10.85546875" style="327" customWidth="1"/>
    <col min="16136" max="16136" width="13.140625" style="327" customWidth="1"/>
    <col min="16137" max="16137" width="13.5703125" style="327" customWidth="1"/>
    <col min="16138" max="16138" width="11.7109375" style="327" customWidth="1"/>
    <col min="16139" max="16384" width="9.140625" style="327"/>
  </cols>
  <sheetData>
    <row r="1" spans="1:16" s="260" customFormat="1" ht="20.25">
      <c r="A1" s="539" t="s">
        <v>1035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P1" s="261">
        <v>0.3</v>
      </c>
    </row>
    <row r="2" spans="1:16" s="260" customFormat="1" ht="15.75" customHeight="1">
      <c r="A2" s="262" t="s">
        <v>941</v>
      </c>
      <c r="B2" s="262"/>
      <c r="C2" s="262"/>
      <c r="D2" s="262"/>
      <c r="E2" s="263"/>
      <c r="F2" s="263"/>
      <c r="G2" s="263" t="s">
        <v>942</v>
      </c>
      <c r="H2" s="264" t="s">
        <v>943</v>
      </c>
      <c r="I2" s="265"/>
      <c r="J2" s="263"/>
      <c r="K2" s="259"/>
      <c r="L2" s="259"/>
    </row>
    <row r="3" spans="1:16" s="260" customFormat="1">
      <c r="A3" s="262"/>
      <c r="B3" s="262"/>
      <c r="C3" s="262"/>
      <c r="D3" s="262"/>
      <c r="E3" s="263"/>
      <c r="F3" s="263"/>
      <c r="G3" s="263"/>
      <c r="H3" s="263"/>
      <c r="I3" s="265"/>
      <c r="J3" s="263"/>
      <c r="K3" s="259"/>
      <c r="L3" s="259"/>
    </row>
    <row r="4" spans="1:16" s="260" customFormat="1" ht="13.5" thickBot="1">
      <c r="A4" s="262" t="s">
        <v>944</v>
      </c>
      <c r="B4" s="262"/>
      <c r="C4" s="262"/>
      <c r="D4" s="262"/>
      <c r="E4" s="263"/>
      <c r="F4" s="263"/>
      <c r="G4" s="263" t="s">
        <v>945</v>
      </c>
      <c r="H4" s="263" t="s">
        <v>946</v>
      </c>
      <c r="I4" s="265"/>
      <c r="J4" s="263"/>
      <c r="K4" s="259"/>
      <c r="L4" s="259"/>
    </row>
    <row r="5" spans="1:16" s="260" customFormat="1" ht="21.75" thickBot="1">
      <c r="A5" s="266" t="s">
        <v>947</v>
      </c>
      <c r="B5" s="267" t="s">
        <v>948</v>
      </c>
      <c r="C5" s="267" t="s">
        <v>949</v>
      </c>
      <c r="D5" s="267" t="s">
        <v>950</v>
      </c>
      <c r="E5" s="268" t="s">
        <v>67</v>
      </c>
      <c r="F5" s="268" t="s">
        <v>951</v>
      </c>
      <c r="G5" s="268" t="s">
        <v>952</v>
      </c>
      <c r="H5" s="268" t="s">
        <v>953</v>
      </c>
      <c r="I5" s="268" t="s">
        <v>954</v>
      </c>
      <c r="J5" s="269" t="s">
        <v>955</v>
      </c>
      <c r="K5" s="259"/>
      <c r="L5" s="270"/>
    </row>
    <row r="6" spans="1:16" s="260" customFormat="1" ht="13.5" thickBot="1">
      <c r="A6" s="271"/>
      <c r="B6" s="272"/>
      <c r="C6" s="272" t="s">
        <v>956</v>
      </c>
      <c r="D6" s="272"/>
      <c r="E6" s="272"/>
      <c r="F6" s="272"/>
      <c r="G6" s="272"/>
      <c r="H6" s="272"/>
      <c r="I6" s="272"/>
      <c r="J6" s="272"/>
      <c r="K6" s="259"/>
      <c r="L6" s="270"/>
    </row>
    <row r="7" spans="1:16" s="260" customFormat="1" ht="25.5" customHeight="1">
      <c r="A7" s="273"/>
      <c r="B7" s="274"/>
      <c r="C7" s="274" t="s">
        <v>957</v>
      </c>
      <c r="D7" s="274"/>
      <c r="E7" s="274"/>
      <c r="F7" s="275"/>
      <c r="G7" s="276"/>
      <c r="H7" s="276"/>
      <c r="I7" s="276"/>
      <c r="J7" s="277"/>
      <c r="K7" s="259"/>
      <c r="L7" s="270"/>
    </row>
    <row r="8" spans="1:16" s="265" customFormat="1" ht="47.25" customHeight="1">
      <c r="A8" s="278" t="s">
        <v>958</v>
      </c>
      <c r="B8" s="279"/>
      <c r="C8" s="280" t="s">
        <v>959</v>
      </c>
      <c r="D8" s="281" t="s">
        <v>256</v>
      </c>
      <c r="E8" s="282"/>
      <c r="F8" s="283"/>
      <c r="G8" s="284"/>
      <c r="H8" s="284"/>
      <c r="I8" s="284"/>
      <c r="J8" s="285"/>
      <c r="K8" s="259"/>
      <c r="L8" s="270"/>
    </row>
    <row r="9" spans="1:16" s="265" customFormat="1" ht="12.75" customHeight="1">
      <c r="A9" s="286" t="s">
        <v>960</v>
      </c>
      <c r="B9" s="279"/>
      <c r="C9" s="280" t="s">
        <v>961</v>
      </c>
      <c r="D9" s="281" t="s">
        <v>256</v>
      </c>
      <c r="E9" s="282"/>
      <c r="F9" s="283"/>
      <c r="G9" s="284"/>
      <c r="H9" s="284"/>
      <c r="I9" s="284"/>
      <c r="J9" s="285"/>
      <c r="K9" s="259"/>
      <c r="L9" s="270"/>
    </row>
    <row r="10" spans="1:16" s="265" customFormat="1" ht="12.75" customHeight="1">
      <c r="A10" s="286" t="s">
        <v>962</v>
      </c>
      <c r="B10" s="279"/>
      <c r="C10" s="280" t="s">
        <v>963</v>
      </c>
      <c r="D10" s="281" t="s">
        <v>256</v>
      </c>
      <c r="E10" s="282"/>
      <c r="F10" s="283"/>
      <c r="G10" s="284"/>
      <c r="H10" s="284"/>
      <c r="I10" s="284"/>
      <c r="J10" s="285"/>
      <c r="K10" s="259"/>
      <c r="L10" s="270"/>
    </row>
    <row r="11" spans="1:16" s="265" customFormat="1" ht="14.25" customHeight="1">
      <c r="A11" s="286" t="s">
        <v>964</v>
      </c>
      <c r="B11" s="279"/>
      <c r="C11" s="280" t="s">
        <v>965</v>
      </c>
      <c r="D11" s="281" t="s">
        <v>256</v>
      </c>
      <c r="E11" s="282"/>
      <c r="F11" s="283"/>
      <c r="G11" s="284"/>
      <c r="H11" s="284"/>
      <c r="I11" s="284"/>
      <c r="J11" s="285"/>
      <c r="K11" s="259"/>
      <c r="L11" s="270"/>
    </row>
    <row r="12" spans="1:16" s="265" customFormat="1" ht="14.25" customHeight="1">
      <c r="A12" s="286" t="s">
        <v>966</v>
      </c>
      <c r="B12" s="279"/>
      <c r="C12" s="280" t="s">
        <v>967</v>
      </c>
      <c r="D12" s="281" t="s">
        <v>256</v>
      </c>
      <c r="E12" s="282"/>
      <c r="F12" s="283"/>
      <c r="G12" s="284"/>
      <c r="H12" s="284"/>
      <c r="I12" s="284"/>
      <c r="J12" s="285"/>
      <c r="K12" s="259"/>
      <c r="L12" s="270"/>
    </row>
    <row r="13" spans="1:16" s="265" customFormat="1" ht="14.25" customHeight="1">
      <c r="A13" s="286" t="s">
        <v>968</v>
      </c>
      <c r="B13" s="279"/>
      <c r="C13" s="280" t="s">
        <v>969</v>
      </c>
      <c r="D13" s="281" t="s">
        <v>256</v>
      </c>
      <c r="E13" s="282"/>
      <c r="F13" s="283"/>
      <c r="G13" s="284"/>
      <c r="H13" s="284"/>
      <c r="I13" s="284"/>
      <c r="J13" s="285"/>
      <c r="K13" s="259"/>
      <c r="L13" s="270"/>
    </row>
    <row r="14" spans="1:16" s="265" customFormat="1" ht="11.25" customHeight="1">
      <c r="A14" s="286" t="s">
        <v>970</v>
      </c>
      <c r="B14" s="279"/>
      <c r="C14" s="280" t="s">
        <v>971</v>
      </c>
      <c r="D14" s="281" t="s">
        <v>256</v>
      </c>
      <c r="E14" s="282"/>
      <c r="F14" s="283"/>
      <c r="G14" s="284"/>
      <c r="H14" s="284"/>
      <c r="I14" s="284"/>
      <c r="J14" s="285"/>
      <c r="K14" s="259"/>
      <c r="L14" s="270"/>
    </row>
    <row r="15" spans="1:16" s="265" customFormat="1" ht="13.5" customHeight="1">
      <c r="A15" s="286" t="s">
        <v>972</v>
      </c>
      <c r="B15" s="279"/>
      <c r="C15" s="280" t="s">
        <v>973</v>
      </c>
      <c r="D15" s="281" t="s">
        <v>256</v>
      </c>
      <c r="E15" s="282"/>
      <c r="F15" s="283"/>
      <c r="G15" s="284"/>
      <c r="H15" s="284"/>
      <c r="I15" s="284"/>
      <c r="J15" s="285"/>
      <c r="K15" s="259"/>
      <c r="L15" s="270"/>
    </row>
    <row r="16" spans="1:16" s="265" customFormat="1" ht="12.75" customHeight="1">
      <c r="A16" s="286" t="s">
        <v>974</v>
      </c>
      <c r="B16" s="279"/>
      <c r="C16" s="280" t="s">
        <v>975</v>
      </c>
      <c r="D16" s="281" t="s">
        <v>256</v>
      </c>
      <c r="E16" s="282"/>
      <c r="F16" s="283"/>
      <c r="G16" s="284"/>
      <c r="H16" s="284"/>
      <c r="I16" s="284"/>
      <c r="J16" s="285"/>
      <c r="K16" s="259"/>
      <c r="L16" s="270"/>
    </row>
    <row r="17" spans="1:12" s="265" customFormat="1">
      <c r="A17" s="286" t="s">
        <v>976</v>
      </c>
      <c r="B17" s="279"/>
      <c r="C17" s="287" t="s">
        <v>977</v>
      </c>
      <c r="D17" s="281"/>
      <c r="E17" s="282"/>
      <c r="F17" s="283"/>
      <c r="G17" s="284"/>
      <c r="H17" s="284"/>
      <c r="I17" s="284"/>
      <c r="J17" s="285"/>
      <c r="K17" s="259"/>
      <c r="L17" s="270"/>
    </row>
    <row r="18" spans="1:12" s="265" customFormat="1">
      <c r="A18" s="286"/>
      <c r="B18" s="279"/>
      <c r="C18" s="280" t="s">
        <v>978</v>
      </c>
      <c r="D18" s="281" t="s">
        <v>735</v>
      </c>
      <c r="E18" s="282"/>
      <c r="F18" s="283"/>
      <c r="G18" s="284"/>
      <c r="H18" s="284"/>
      <c r="I18" s="284"/>
      <c r="J18" s="285"/>
      <c r="K18" s="259"/>
      <c r="L18" s="270"/>
    </row>
    <row r="19" spans="1:12" s="265" customFormat="1">
      <c r="A19" s="286"/>
      <c r="B19" s="279"/>
      <c r="C19" s="280" t="s">
        <v>979</v>
      </c>
      <c r="D19" s="281" t="s">
        <v>735</v>
      </c>
      <c r="E19" s="282"/>
      <c r="F19" s="283"/>
      <c r="G19" s="284"/>
      <c r="H19" s="284"/>
      <c r="I19" s="284"/>
      <c r="J19" s="285"/>
      <c r="K19" s="259"/>
      <c r="L19" s="270"/>
    </row>
    <row r="20" spans="1:12" s="265" customFormat="1">
      <c r="A20" s="286" t="s">
        <v>980</v>
      </c>
      <c r="B20" s="279"/>
      <c r="C20" s="287" t="s">
        <v>981</v>
      </c>
      <c r="D20" s="281"/>
      <c r="E20" s="282"/>
      <c r="F20" s="283"/>
      <c r="G20" s="284"/>
      <c r="H20" s="284"/>
      <c r="I20" s="284"/>
      <c r="J20" s="285"/>
      <c r="K20" s="259"/>
      <c r="L20" s="270"/>
    </row>
    <row r="21" spans="1:12" s="265" customFormat="1">
      <c r="A21" s="286"/>
      <c r="B21" s="279"/>
      <c r="C21" s="280" t="s">
        <v>982</v>
      </c>
      <c r="D21" s="281" t="s">
        <v>735</v>
      </c>
      <c r="E21" s="282"/>
      <c r="F21" s="283"/>
      <c r="G21" s="284"/>
      <c r="H21" s="284"/>
      <c r="I21" s="284"/>
      <c r="J21" s="285"/>
      <c r="K21" s="259"/>
      <c r="L21" s="270"/>
    </row>
    <row r="22" spans="1:12" s="265" customFormat="1">
      <c r="A22" s="286"/>
      <c r="B22" s="279"/>
      <c r="C22" s="280" t="s">
        <v>983</v>
      </c>
      <c r="D22" s="281" t="s">
        <v>735</v>
      </c>
      <c r="E22" s="282"/>
      <c r="F22" s="283"/>
      <c r="G22" s="284"/>
      <c r="H22" s="284"/>
      <c r="I22" s="284"/>
      <c r="J22" s="285"/>
      <c r="K22" s="259"/>
      <c r="L22" s="270"/>
    </row>
    <row r="23" spans="1:12" s="265" customFormat="1">
      <c r="A23" s="286"/>
      <c r="B23" s="279"/>
      <c r="C23" s="280" t="s">
        <v>984</v>
      </c>
      <c r="D23" s="281" t="s">
        <v>735</v>
      </c>
      <c r="E23" s="282"/>
      <c r="F23" s="283"/>
      <c r="G23" s="284"/>
      <c r="H23" s="284"/>
      <c r="I23" s="284"/>
      <c r="J23" s="285"/>
      <c r="K23" s="259"/>
      <c r="L23" s="270"/>
    </row>
    <row r="24" spans="1:12" s="265" customFormat="1">
      <c r="A24" s="286"/>
      <c r="B24" s="279"/>
      <c r="C24" s="280" t="s">
        <v>985</v>
      </c>
      <c r="D24" s="281" t="s">
        <v>735</v>
      </c>
      <c r="E24" s="282"/>
      <c r="F24" s="283"/>
      <c r="G24" s="284"/>
      <c r="H24" s="284"/>
      <c r="I24" s="284"/>
      <c r="J24" s="285"/>
      <c r="K24" s="259"/>
      <c r="L24" s="270"/>
    </row>
    <row r="25" spans="1:12" s="265" customFormat="1" ht="13.5" thickBot="1">
      <c r="A25" s="286" t="s">
        <v>986</v>
      </c>
      <c r="B25" s="279"/>
      <c r="C25" s="280" t="s">
        <v>987</v>
      </c>
      <c r="D25" s="281"/>
      <c r="E25" s="282"/>
      <c r="F25" s="283"/>
      <c r="G25" s="284"/>
      <c r="H25" s="284"/>
      <c r="I25" s="284"/>
      <c r="J25" s="285"/>
      <c r="K25" s="259"/>
      <c r="L25" s="270"/>
    </row>
    <row r="26" spans="1:12" s="265" customFormat="1">
      <c r="A26" s="288"/>
      <c r="B26" s="289"/>
      <c r="C26" s="290" t="s">
        <v>988</v>
      </c>
      <c r="D26" s="291"/>
      <c r="E26" s="292"/>
      <c r="F26" s="275"/>
      <c r="G26" s="276"/>
      <c r="H26" s="276"/>
      <c r="I26" s="276"/>
      <c r="J26" s="277"/>
      <c r="K26" s="259"/>
      <c r="L26" s="270"/>
    </row>
    <row r="27" spans="1:12" s="265" customFormat="1">
      <c r="A27" s="286" t="s">
        <v>989</v>
      </c>
      <c r="B27" s="279"/>
      <c r="C27" s="280" t="s">
        <v>990</v>
      </c>
      <c r="D27" s="281" t="s">
        <v>298</v>
      </c>
      <c r="E27" s="282"/>
      <c r="F27" s="283"/>
      <c r="G27" s="284"/>
      <c r="H27" s="284"/>
      <c r="I27" s="284"/>
      <c r="J27" s="285"/>
      <c r="K27" s="259"/>
      <c r="L27" s="270"/>
    </row>
    <row r="28" spans="1:12" s="265" customFormat="1" ht="21">
      <c r="A28" s="286" t="s">
        <v>991</v>
      </c>
      <c r="B28" s="279"/>
      <c r="C28" s="280" t="s">
        <v>992</v>
      </c>
      <c r="D28" s="281" t="s">
        <v>77</v>
      </c>
      <c r="E28" s="282"/>
      <c r="F28" s="283"/>
      <c r="G28" s="284"/>
      <c r="H28" s="284"/>
      <c r="I28" s="284"/>
      <c r="J28" s="285"/>
      <c r="K28" s="259"/>
      <c r="L28" s="270"/>
    </row>
    <row r="29" spans="1:12" s="265" customFormat="1" ht="21" customHeight="1">
      <c r="A29" s="286" t="s">
        <v>993</v>
      </c>
      <c r="B29" s="279"/>
      <c r="C29" s="280" t="s">
        <v>994</v>
      </c>
      <c r="D29" s="281" t="s">
        <v>77</v>
      </c>
      <c r="E29" s="282"/>
      <c r="F29" s="283"/>
      <c r="G29" s="284"/>
      <c r="H29" s="284"/>
      <c r="I29" s="284"/>
      <c r="J29" s="285"/>
      <c r="K29" s="259"/>
      <c r="L29" s="270"/>
    </row>
    <row r="30" spans="1:12" s="265" customFormat="1" ht="14.25" customHeight="1">
      <c r="A30" s="286" t="s">
        <v>995</v>
      </c>
      <c r="B30" s="279"/>
      <c r="C30" s="280" t="s">
        <v>996</v>
      </c>
      <c r="D30" s="281" t="s">
        <v>735</v>
      </c>
      <c r="E30" s="282"/>
      <c r="F30" s="283"/>
      <c r="G30" s="284"/>
      <c r="H30" s="284"/>
      <c r="I30" s="284"/>
      <c r="J30" s="285"/>
      <c r="K30" s="259"/>
      <c r="L30" s="270"/>
    </row>
    <row r="31" spans="1:12" s="265" customFormat="1" ht="13.5" customHeight="1">
      <c r="A31" s="286" t="s">
        <v>997</v>
      </c>
      <c r="B31" s="279"/>
      <c r="C31" s="280" t="s">
        <v>998</v>
      </c>
      <c r="D31" s="281" t="s">
        <v>735</v>
      </c>
      <c r="E31" s="282"/>
      <c r="F31" s="283"/>
      <c r="G31" s="284"/>
      <c r="H31" s="284"/>
      <c r="I31" s="284"/>
      <c r="J31" s="285"/>
      <c r="K31" s="259"/>
      <c r="L31" s="270"/>
    </row>
    <row r="32" spans="1:12" s="265" customFormat="1">
      <c r="A32" s="286" t="s">
        <v>999</v>
      </c>
      <c r="B32" s="279"/>
      <c r="C32" s="280" t="s">
        <v>1000</v>
      </c>
      <c r="D32" s="281" t="s">
        <v>298</v>
      </c>
      <c r="E32" s="282"/>
      <c r="F32" s="283"/>
      <c r="G32" s="284"/>
      <c r="H32" s="284"/>
      <c r="I32" s="284"/>
      <c r="J32" s="285"/>
      <c r="K32" s="259"/>
      <c r="L32" s="270"/>
    </row>
    <row r="33" spans="1:12" s="265" customFormat="1" ht="13.5" thickBot="1">
      <c r="A33" s="286" t="s">
        <v>1001</v>
      </c>
      <c r="B33" s="293"/>
      <c r="C33" s="294" t="s">
        <v>1002</v>
      </c>
      <c r="D33" s="295" t="s">
        <v>256</v>
      </c>
      <c r="E33" s="296"/>
      <c r="F33" s="297"/>
      <c r="G33" s="298"/>
      <c r="H33" s="298"/>
      <c r="I33" s="298"/>
      <c r="J33" s="299"/>
      <c r="K33" s="259"/>
      <c r="L33" s="270"/>
    </row>
    <row r="34" spans="1:12" s="307" customFormat="1">
      <c r="A34" s="300"/>
      <c r="B34" s="301"/>
      <c r="C34" s="274" t="s">
        <v>1003</v>
      </c>
      <c r="D34" s="301"/>
      <c r="E34" s="301"/>
      <c r="F34" s="302"/>
      <c r="G34" s="303"/>
      <c r="H34" s="303"/>
      <c r="I34" s="303"/>
      <c r="J34" s="304"/>
      <c r="K34" s="305"/>
      <c r="L34" s="306"/>
    </row>
    <row r="35" spans="1:12" s="265" customFormat="1" ht="17.25" customHeight="1">
      <c r="A35" s="278" t="s">
        <v>1004</v>
      </c>
      <c r="B35" s="279"/>
      <c r="C35" s="280" t="s">
        <v>1005</v>
      </c>
      <c r="D35" s="281" t="s">
        <v>256</v>
      </c>
      <c r="E35" s="282"/>
      <c r="F35" s="283"/>
      <c r="G35" s="284"/>
      <c r="H35" s="284"/>
      <c r="I35" s="284"/>
      <c r="J35" s="285"/>
      <c r="K35" s="259"/>
      <c r="L35" s="270"/>
    </row>
    <row r="36" spans="1:12" s="265" customFormat="1" ht="13.5" customHeight="1">
      <c r="A36" s="278" t="s">
        <v>1006</v>
      </c>
      <c r="B36" s="279"/>
      <c r="C36" s="280" t="s">
        <v>1007</v>
      </c>
      <c r="D36" s="281" t="s">
        <v>256</v>
      </c>
      <c r="E36" s="282"/>
      <c r="F36" s="283"/>
      <c r="G36" s="284"/>
      <c r="H36" s="284"/>
      <c r="I36" s="284"/>
      <c r="J36" s="285"/>
      <c r="K36" s="259"/>
      <c r="L36" s="270"/>
    </row>
    <row r="37" spans="1:12" s="265" customFormat="1" ht="12.75" customHeight="1">
      <c r="A37" s="278" t="s">
        <v>1008</v>
      </c>
      <c r="B37" s="279"/>
      <c r="C37" s="280" t="s">
        <v>1009</v>
      </c>
      <c r="D37" s="281" t="s">
        <v>256</v>
      </c>
      <c r="E37" s="282"/>
      <c r="F37" s="283"/>
      <c r="G37" s="284"/>
      <c r="H37" s="284"/>
      <c r="I37" s="284"/>
      <c r="J37" s="285"/>
      <c r="K37" s="259"/>
      <c r="L37" s="270"/>
    </row>
    <row r="38" spans="1:12" s="265" customFormat="1" ht="12.75" customHeight="1">
      <c r="A38" s="278" t="s">
        <v>1010</v>
      </c>
      <c r="B38" s="279"/>
      <c r="C38" s="280" t="s">
        <v>1011</v>
      </c>
      <c r="D38" s="281" t="s">
        <v>256</v>
      </c>
      <c r="E38" s="282"/>
      <c r="F38" s="283"/>
      <c r="G38" s="284"/>
      <c r="H38" s="284"/>
      <c r="I38" s="284"/>
      <c r="J38" s="285"/>
      <c r="K38" s="259"/>
      <c r="L38" s="270"/>
    </row>
    <row r="39" spans="1:12" s="265" customFormat="1" ht="12.75" customHeight="1">
      <c r="A39" s="278" t="s">
        <v>1012</v>
      </c>
      <c r="B39" s="279"/>
      <c r="C39" s="280" t="s">
        <v>1013</v>
      </c>
      <c r="D39" s="281" t="s">
        <v>256</v>
      </c>
      <c r="E39" s="282"/>
      <c r="F39" s="283"/>
      <c r="G39" s="284"/>
      <c r="H39" s="284"/>
      <c r="I39" s="284"/>
      <c r="J39" s="285"/>
      <c r="K39" s="259"/>
      <c r="L39" s="270"/>
    </row>
    <row r="40" spans="1:12" s="265" customFormat="1">
      <c r="A40" s="278" t="s">
        <v>1014</v>
      </c>
      <c r="B40" s="279"/>
      <c r="C40" s="280" t="s">
        <v>1015</v>
      </c>
      <c r="D40" s="281" t="s">
        <v>256</v>
      </c>
      <c r="E40" s="282"/>
      <c r="F40" s="283"/>
      <c r="G40" s="284"/>
      <c r="H40" s="284"/>
      <c r="I40" s="284"/>
      <c r="J40" s="285"/>
      <c r="K40" s="259"/>
      <c r="L40" s="270"/>
    </row>
    <row r="41" spans="1:12" s="265" customFormat="1" ht="13.5" thickBot="1">
      <c r="A41" s="278" t="s">
        <v>1016</v>
      </c>
      <c r="B41" s="279"/>
      <c r="C41" s="280" t="s">
        <v>987</v>
      </c>
      <c r="D41" s="281"/>
      <c r="E41" s="282"/>
      <c r="F41" s="283"/>
      <c r="G41" s="284"/>
      <c r="H41" s="284"/>
      <c r="I41" s="284"/>
      <c r="J41" s="285"/>
      <c r="K41" s="259"/>
      <c r="L41" s="270"/>
    </row>
    <row r="42" spans="1:12" s="265" customFormat="1">
      <c r="A42" s="288"/>
      <c r="B42" s="289"/>
      <c r="C42" s="290" t="s">
        <v>988</v>
      </c>
      <c r="D42" s="291"/>
      <c r="E42" s="292"/>
      <c r="F42" s="275"/>
      <c r="G42" s="276"/>
      <c r="H42" s="276"/>
      <c r="I42" s="276"/>
      <c r="J42" s="277"/>
      <c r="K42" s="259"/>
      <c r="L42" s="270"/>
    </row>
    <row r="43" spans="1:12" s="265" customFormat="1">
      <c r="A43" s="286" t="s">
        <v>1017</v>
      </c>
      <c r="B43" s="279"/>
      <c r="C43" s="280" t="s">
        <v>1018</v>
      </c>
      <c r="D43" s="281" t="s">
        <v>298</v>
      </c>
      <c r="E43" s="282"/>
      <c r="F43" s="283"/>
      <c r="G43" s="284"/>
      <c r="H43" s="284"/>
      <c r="I43" s="284"/>
      <c r="J43" s="285"/>
      <c r="K43" s="259"/>
      <c r="L43" s="270"/>
    </row>
    <row r="44" spans="1:12" s="265" customFormat="1" ht="21">
      <c r="A44" s="286" t="s">
        <v>1019</v>
      </c>
      <c r="B44" s="279"/>
      <c r="C44" s="280" t="s">
        <v>1020</v>
      </c>
      <c r="D44" s="281" t="s">
        <v>77</v>
      </c>
      <c r="E44" s="282"/>
      <c r="F44" s="283"/>
      <c r="G44" s="284"/>
      <c r="H44" s="284"/>
      <c r="I44" s="284"/>
      <c r="J44" s="285"/>
      <c r="K44" s="259"/>
      <c r="L44" s="270"/>
    </row>
    <row r="45" spans="1:12" s="265" customFormat="1">
      <c r="A45" s="286" t="s">
        <v>1021</v>
      </c>
      <c r="B45" s="279"/>
      <c r="C45" s="280" t="s">
        <v>1000</v>
      </c>
      <c r="D45" s="281" t="s">
        <v>298</v>
      </c>
      <c r="E45" s="282"/>
      <c r="F45" s="283"/>
      <c r="G45" s="284"/>
      <c r="H45" s="284"/>
      <c r="I45" s="284"/>
      <c r="J45" s="285"/>
      <c r="K45" s="259"/>
      <c r="L45" s="270"/>
    </row>
    <row r="46" spans="1:12" s="265" customFormat="1" ht="13.5" thickBot="1">
      <c r="A46" s="286" t="s">
        <v>1022</v>
      </c>
      <c r="B46" s="293"/>
      <c r="C46" s="294" t="s">
        <v>987</v>
      </c>
      <c r="D46" s="295" t="s">
        <v>256</v>
      </c>
      <c r="E46" s="296"/>
      <c r="F46" s="297"/>
      <c r="G46" s="298"/>
      <c r="H46" s="298"/>
      <c r="I46" s="298"/>
      <c r="J46" s="299"/>
      <c r="K46" s="259"/>
      <c r="L46" s="270"/>
    </row>
    <row r="47" spans="1:12" s="260" customFormat="1">
      <c r="A47" s="308"/>
      <c r="B47" s="309"/>
      <c r="C47" s="310" t="s">
        <v>722</v>
      </c>
      <c r="D47" s="291"/>
      <c r="E47" s="292"/>
      <c r="F47" s="275"/>
      <c r="G47" s="276"/>
      <c r="H47" s="276"/>
      <c r="I47" s="276"/>
      <c r="J47" s="277"/>
      <c r="K47" s="259"/>
      <c r="L47" s="270"/>
    </row>
    <row r="48" spans="1:12" s="260" customFormat="1">
      <c r="A48" s="311"/>
      <c r="B48" s="312"/>
      <c r="C48" s="313" t="s">
        <v>1023</v>
      </c>
      <c r="D48" s="313" t="s">
        <v>1024</v>
      </c>
      <c r="E48" s="314"/>
      <c r="F48" s="283"/>
      <c r="G48" s="284"/>
      <c r="H48" s="284"/>
      <c r="I48" s="284"/>
      <c r="J48" s="285"/>
      <c r="K48" s="259"/>
      <c r="L48" s="270"/>
    </row>
    <row r="49" spans="1:13" s="260" customFormat="1">
      <c r="A49" s="311"/>
      <c r="B49" s="312"/>
      <c r="C49" s="313" t="s">
        <v>1025</v>
      </c>
      <c r="D49" s="313" t="s">
        <v>1024</v>
      </c>
      <c r="E49" s="314"/>
      <c r="F49" s="283"/>
      <c r="G49" s="284"/>
      <c r="H49" s="284"/>
      <c r="I49" s="284"/>
      <c r="J49" s="285"/>
      <c r="K49" s="259"/>
      <c r="L49" s="270"/>
    </row>
    <row r="50" spans="1:13" s="260" customFormat="1">
      <c r="A50" s="311"/>
      <c r="B50" s="312"/>
      <c r="C50" s="313" t="s">
        <v>1026</v>
      </c>
      <c r="D50" s="313" t="s">
        <v>1024</v>
      </c>
      <c r="E50" s="314"/>
      <c r="F50" s="283"/>
      <c r="G50" s="284"/>
      <c r="H50" s="284"/>
      <c r="I50" s="284"/>
      <c r="J50" s="285"/>
      <c r="K50" s="259"/>
      <c r="L50" s="270"/>
    </row>
    <row r="51" spans="1:13" s="260" customFormat="1">
      <c r="A51" s="311"/>
      <c r="B51" s="312"/>
      <c r="C51" s="313" t="s">
        <v>1027</v>
      </c>
      <c r="D51" s="313" t="s">
        <v>1024</v>
      </c>
      <c r="E51" s="314"/>
      <c r="F51" s="283"/>
      <c r="G51" s="284"/>
      <c r="H51" s="284"/>
      <c r="I51" s="284"/>
      <c r="J51" s="285"/>
      <c r="K51" s="259"/>
      <c r="L51" s="270"/>
    </row>
    <row r="52" spans="1:13" s="260" customFormat="1">
      <c r="A52" s="311"/>
      <c r="B52" s="312"/>
      <c r="C52" s="313" t="s">
        <v>1028</v>
      </c>
      <c r="D52" s="313" t="s">
        <v>298</v>
      </c>
      <c r="E52" s="314"/>
      <c r="F52" s="283"/>
      <c r="G52" s="284"/>
      <c r="H52" s="284"/>
      <c r="I52" s="284"/>
      <c r="J52" s="285"/>
      <c r="K52" s="259"/>
      <c r="L52" s="270"/>
    </row>
    <row r="53" spans="1:13" s="260" customFormat="1">
      <c r="A53" s="311"/>
      <c r="B53" s="312"/>
      <c r="C53" s="313" t="s">
        <v>1029</v>
      </c>
      <c r="D53" s="313" t="s">
        <v>1024</v>
      </c>
      <c r="E53" s="314"/>
      <c r="F53" s="283"/>
      <c r="G53" s="284"/>
      <c r="H53" s="284"/>
      <c r="I53" s="284"/>
      <c r="J53" s="285"/>
      <c r="K53" s="259"/>
      <c r="L53" s="270"/>
    </row>
    <row r="54" spans="1:13" s="260" customFormat="1" ht="13.5" thickBot="1">
      <c r="A54" s="315"/>
      <c r="B54" s="316"/>
      <c r="C54" s="317" t="s">
        <v>1030</v>
      </c>
      <c r="D54" s="317" t="s">
        <v>1024</v>
      </c>
      <c r="E54" s="318"/>
      <c r="F54" s="319"/>
      <c r="G54" s="320"/>
      <c r="H54" s="320"/>
      <c r="I54" s="320"/>
      <c r="J54" s="321"/>
      <c r="K54" s="259"/>
      <c r="L54" s="270"/>
    </row>
    <row r="55" spans="1:13">
      <c r="A55" s="265"/>
      <c r="B55" s="265"/>
      <c r="C55" s="322" t="s">
        <v>1031</v>
      </c>
      <c r="D55" s="323"/>
      <c r="E55" s="323"/>
      <c r="F55" s="324"/>
      <c r="G55" s="324"/>
      <c r="H55" s="325"/>
      <c r="I55" s="325"/>
      <c r="J55" s="326"/>
      <c r="K55" s="307"/>
      <c r="L55" s="307"/>
    </row>
    <row r="56" spans="1:13">
      <c r="A56" s="265"/>
      <c r="B56" s="265"/>
      <c r="C56" s="328" t="s">
        <v>1032</v>
      </c>
      <c r="D56" s="329"/>
      <c r="E56" s="329"/>
      <c r="F56" s="330"/>
      <c r="G56" s="330"/>
      <c r="H56" s="331"/>
      <c r="I56" s="331"/>
      <c r="J56" s="332"/>
      <c r="K56" s="307"/>
      <c r="L56" s="307"/>
    </row>
    <row r="57" spans="1:13">
      <c r="A57" s="265"/>
      <c r="B57" s="265"/>
      <c r="C57" s="328" t="s">
        <v>1033</v>
      </c>
      <c r="D57" s="329"/>
      <c r="E57" s="329"/>
      <c r="F57" s="330"/>
      <c r="G57" s="330"/>
      <c r="H57" s="331"/>
      <c r="I57" s="331"/>
      <c r="J57" s="332"/>
      <c r="K57" s="333"/>
      <c r="L57" s="307"/>
    </row>
    <row r="58" spans="1:13" ht="13.5" thickBot="1">
      <c r="A58" s="265"/>
      <c r="B58" s="265"/>
      <c r="C58" s="334" t="s">
        <v>1034</v>
      </c>
      <c r="D58" s="335"/>
      <c r="E58" s="335"/>
      <c r="F58" s="336"/>
      <c r="G58" s="336"/>
      <c r="H58" s="337"/>
      <c r="I58" s="338"/>
      <c r="J58" s="339"/>
      <c r="K58" s="307"/>
      <c r="L58" s="307"/>
      <c r="M58" s="340"/>
    </row>
  </sheetData>
  <mergeCells count="1">
    <mergeCell ref="A1:L1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8</vt:i4>
      </vt:variant>
    </vt:vector>
  </HeadingPairs>
  <TitlesOfParts>
    <vt:vector size="22" baseType="lpstr">
      <vt:lpstr>Rekapitulácia</vt:lpstr>
      <vt:lpstr>Krycí list stavby</vt:lpstr>
      <vt:lpstr>SO 01 - ZATEPLENIE STREŠN35213</vt:lpstr>
      <vt:lpstr>SO 01 - EXTER A INTER O35214</vt:lpstr>
      <vt:lpstr>SO 01 - UVK35215</vt:lpstr>
      <vt:lpstr>príl. SO 01 UVK</vt:lpstr>
      <vt:lpstr>SO 01 - SLP35219</vt:lpstr>
      <vt:lpstr>SO 01 - ELI35220</vt:lpstr>
      <vt:lpstr>príl. SO 01 ELI</vt:lpstr>
      <vt:lpstr>príl. SO 01 ELI SVIET.</vt:lpstr>
      <vt:lpstr>SO 01 - Bleskozvod (LPS)35221</vt:lpstr>
      <vt:lpstr>SO 01 - Fotovoltika (FVZ)35222</vt:lpstr>
      <vt:lpstr>SO 01 - VZT35223</vt:lpstr>
      <vt:lpstr>príl. SO 01 VZT</vt:lpstr>
      <vt:lpstr>'SO 01 - Bleskozvod (LPS)35221'!Oblasť_tlače</vt:lpstr>
      <vt:lpstr>'SO 01 - ELI35220'!Oblasť_tlače</vt:lpstr>
      <vt:lpstr>'SO 01 - EXTER A INTER O35214'!Oblasť_tlače</vt:lpstr>
      <vt:lpstr>'SO 01 - Fotovoltika (FVZ)35222'!Oblasť_tlače</vt:lpstr>
      <vt:lpstr>'SO 01 - SLP35219'!Oblasť_tlače</vt:lpstr>
      <vt:lpstr>'SO 01 - UVK35215'!Oblasť_tlače</vt:lpstr>
      <vt:lpstr>'SO 01 - VZT35223'!Oblasť_tlače</vt:lpstr>
      <vt:lpstr>'SO 01 - ZATEPLENIE STREŠN35213'!Oblasť_tlače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Typ</dc:creator>
  <cp:lastModifiedBy>arc Typ</cp:lastModifiedBy>
  <cp:lastPrinted>2025-06-17T09:46:32Z</cp:lastPrinted>
  <dcterms:created xsi:type="dcterms:W3CDTF">2025-06-17T07:40:07Z</dcterms:created>
  <dcterms:modified xsi:type="dcterms:W3CDTF">2025-06-17T09:46:41Z</dcterms:modified>
</cp:coreProperties>
</file>